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970" activeTab="3"/>
  </bookViews>
  <sheets>
    <sheet name="Zał_ 1" sheetId="1" r:id="rId1"/>
    <sheet name="Zał 2" sheetId="2" r:id="rId2"/>
    <sheet name="3" sheetId="3" r:id="rId3"/>
    <sheet name="4" sheetId="4" r:id="rId4"/>
  </sheets>
  <definedNames>
    <definedName name="Excel_BuiltIn_Print_Area_1">#REF!</definedName>
    <definedName name="Excel_BuiltIn_Print_Area_10_1">'3'!$A$1:$J$36</definedName>
    <definedName name="Excel_BuiltIn_Print_Area_11">#REF!</definedName>
    <definedName name="Excel_BuiltIn_Print_Area_11_1">#REF!</definedName>
    <definedName name="Excel_BuiltIn_Print_Area_11_1_1">#REF!</definedName>
    <definedName name="Excel_BuiltIn_Print_Area_12">#REF!</definedName>
    <definedName name="Excel_BuiltIn_Print_Area_12_1">#REF!</definedName>
    <definedName name="Excel_BuiltIn_Print_Area_12_1_1">#REF!</definedName>
    <definedName name="Excel_BuiltIn_Print_Area_13_1">'4'!$A$1:$F$22</definedName>
    <definedName name="Excel_BuiltIn_Print_Area_14">#REF!</definedName>
    <definedName name="Excel_BuiltIn_Print_Area_14_1">#REF!</definedName>
    <definedName name="Excel_BuiltIn_Print_Area_15">#REF!</definedName>
    <definedName name="Excel_BuiltIn_Print_Area_2">#REF!,#REF!,#REF!,#REF!</definedName>
    <definedName name="Excel_BuiltIn_Print_Area_6">#REF!</definedName>
    <definedName name="Excel_BuiltIn_Print_Area_6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9">#REF!</definedName>
    <definedName name="_xlnm.Print_Area" localSheetId="2">'3'!$A$1:$J$48</definedName>
    <definedName name="_xlnm.Print_Area" localSheetId="3">'4'!$A$1:$F$23</definedName>
    <definedName name="_xlnm.Print_Area" localSheetId="1">'Zał 2'!$A$1:$S$108</definedName>
    <definedName name="_xlnm.Print_Area" localSheetId="0">'Zał_ 1'!$A$1:$L$51</definedName>
  </definedNames>
  <calcPr fullCalcOnLoad="1"/>
</workbook>
</file>

<file path=xl/sharedStrings.xml><?xml version="1.0" encoding="utf-8"?>
<sst xmlns="http://schemas.openxmlformats.org/spreadsheetml/2006/main" count="316" uniqueCount="152">
  <si>
    <t xml:space="preserve">Zadania inwestycyjne roczne w 2007 r.                                                     </t>
  </si>
  <si>
    <t>Z dnia 31 stycznia 2007</t>
  </si>
  <si>
    <t>w złotych</t>
  </si>
  <si>
    <t>Lp.</t>
  </si>
  <si>
    <t>Dział</t>
  </si>
  <si>
    <t>Rozdz.</t>
  </si>
  <si>
    <t>Nazwa zadania inwestycyjnego</t>
  </si>
  <si>
    <t>Łączne nakłady finansowe</t>
  </si>
  <si>
    <t>Planowane wydatki</t>
  </si>
  <si>
    <t>Jednostka org. realizująca zadanie lub koordynująca program</t>
  </si>
  <si>
    <t>rok budżetowy 2007 (7+8+9+10)</t>
  </si>
  <si>
    <t>w tym źródła finansowania</t>
  </si>
  <si>
    <t>dochody własne jst</t>
  </si>
  <si>
    <t>kredyty
i pożyczki</t>
  </si>
  <si>
    <t>dotacje i środki pochodzące
z innych  źr.*</t>
  </si>
  <si>
    <t>środki wymienione
w art. 5 ust. 1 pkt 2 i 3 u.f.p.</t>
  </si>
  <si>
    <t>010</t>
  </si>
  <si>
    <t>01010</t>
  </si>
  <si>
    <t>Rozbudowa sieci wodociągowej w Gminie Końskie - budowa przyłączy</t>
  </si>
  <si>
    <t xml:space="preserve">A.      
B.
C.
D. </t>
  </si>
  <si>
    <t>UMiG + ZWiK</t>
  </si>
  <si>
    <t>Razem dział 010</t>
  </si>
  <si>
    <t xml:space="preserve">Wymiana nawierzchni ulic: Piłsudskiego i Warszawskiej </t>
  </si>
  <si>
    <t>ŚZDW</t>
  </si>
  <si>
    <t>Wykonanie odwodnienia terenu u zbiegu ulic: Partyzantów, Piaskowej i Brzozowej w Nieświniu</t>
  </si>
  <si>
    <t>UMiG</t>
  </si>
  <si>
    <t>Budowa i modernizacja dróg gminnych (dokumentacje i wykonanie)</t>
  </si>
  <si>
    <t>E-świętokrzyskie-rozbudowa infrastruktury informatycznej</t>
  </si>
  <si>
    <t>Urząd Marszałkowski</t>
  </si>
  <si>
    <t>Razem dział 600</t>
  </si>
  <si>
    <t>Wykup nieruchomości</t>
  </si>
  <si>
    <t>Razem dział 700</t>
  </si>
  <si>
    <t>Zakup sprzętu komputerowego</t>
  </si>
  <si>
    <t>Zakup centrali telefonicznej</t>
  </si>
  <si>
    <t>Zakup  sprzętu pożarniczego</t>
  </si>
  <si>
    <t>Razem dział 754</t>
  </si>
  <si>
    <t>Modernizacja Przedszkola nr 2 - przebudowa dachu i kuchni</t>
  </si>
  <si>
    <t>Zakup kserokopiarki</t>
  </si>
  <si>
    <t>Razem dział 801</t>
  </si>
  <si>
    <t>Zakup maszyny do obierania warzyw</t>
  </si>
  <si>
    <t>Razem dział 854</t>
  </si>
  <si>
    <t>Przygotowanie dokumentacji aplikacyjnej i technicznej dla projektu modernizacji obiektów sportowych w Gminie Końskie ze szczególnym uwzględnieniem obiektów sportowych otwartych</t>
  </si>
  <si>
    <t>Modernizacja  Pływalni Miejskiej - instalacja solarna i remont dachu</t>
  </si>
  <si>
    <t>Modernizacja  Pływalni Miejskiej – budowa sauny parowej</t>
  </si>
  <si>
    <t>MZOS</t>
  </si>
  <si>
    <t>Razem dział 926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</si>
  <si>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</si>
  <si>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</si>
  <si>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</si>
  <si>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</si>
  <si>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</si>
  <si>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</si>
  <si>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</si>
  <si>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Przewodnicząca Rady Miejskiej</t>
  </si>
  <si>
    <t>Barbara Zielińska</t>
  </si>
  <si>
    <t xml:space="preserve">Limity wydatków na wieloletnie programy inwestycyjne w latach 2007 - 2009                  </t>
  </si>
  <si>
    <t>w   złotych</t>
  </si>
  <si>
    <t>Lp</t>
  </si>
  <si>
    <t>Nazwa zadania inwestycyjnego                                                        i okres realizacji (w latach)</t>
  </si>
  <si>
    <t xml:space="preserve">Planowane wydatki </t>
  </si>
  <si>
    <t>było         w                    kol. 11</t>
  </si>
  <si>
    <t>Dokonana korekta</t>
  </si>
  <si>
    <t>rok budżetowy 2007 (8+9+10+11)</t>
  </si>
  <si>
    <t>2008 r.</t>
  </si>
  <si>
    <t>2009 r.</t>
  </si>
  <si>
    <t xml:space="preserve">Wydatki do poniesienia po 2009 roku </t>
  </si>
  <si>
    <t>kredyty i pożyczki</t>
  </si>
  <si>
    <t>dotacje i środki pochodzące z innych źr.</t>
  </si>
  <si>
    <t>środki wymienione w art.5 ust.1 pkt 2 i 3 u.f.p.</t>
  </si>
  <si>
    <t>Budowa ujęcia wody i wodociąg dla wsi Baczyna i Paruchy</t>
  </si>
  <si>
    <t>A.</t>
  </si>
  <si>
    <r>
      <t xml:space="preserve"> </t>
    </r>
    <r>
      <rPr>
        <sz val="8"/>
        <rFont val="Arial"/>
        <family val="2"/>
      </rPr>
      <t>UMiG</t>
    </r>
  </si>
  <si>
    <t>B.</t>
  </si>
  <si>
    <t>C.</t>
  </si>
  <si>
    <t>D.</t>
  </si>
  <si>
    <t>Budowa wodociągu dla wsi Niebo i Piekło</t>
  </si>
  <si>
    <t>Budowa wodociągu dla wsi Przybyszowy</t>
  </si>
  <si>
    <t>Budowa wodociągu dla miejscowości Sworzyce Kolonia i Poraj</t>
  </si>
  <si>
    <t>Budowa ul. Kieleckiej - dofinansowanie inwestycji wojewódzkiej</t>
  </si>
  <si>
    <t xml:space="preserve">ŚZDW  </t>
  </si>
  <si>
    <t>Budowa chodnika wraz z odwodnieniem między Rogowem a Młynkiem Nieświńskim - dofinansowanie inwestycji wojewódzkiej</t>
  </si>
  <si>
    <t>Przebudowa ul. Południowej z budową ścieżki rowerowej-dofinansowanie inwestycji powiatowej</t>
  </si>
  <si>
    <t>ZDP</t>
  </si>
  <si>
    <t>Przedłużenie ul. Zielonej do Dyszowa</t>
  </si>
  <si>
    <t>Budowa mieszkań socjalnych w Końskich</t>
  </si>
  <si>
    <t>Termomodernizacja budynku mieszkalnego przy ulicy Warszawskiej 46.</t>
  </si>
  <si>
    <t>Budowa sal gimnastycznych (w Modliszewicach i Kazanowie)</t>
  </si>
  <si>
    <t>Termomodernizacja budynków: SP Nr 1, SP Nr 2 w Końskich oraz SP w Dziebałtowie</t>
  </si>
  <si>
    <t>Termomodernizacja budynku Przedszkola Nr 4</t>
  </si>
  <si>
    <t xml:space="preserve">Termomodernizacja budynku Gimnazjum Nr 1 w Końskich </t>
  </si>
  <si>
    <t>Termomodernizacja budynku MGOPS w Końskich</t>
  </si>
  <si>
    <t>Razem dział 852</t>
  </si>
  <si>
    <t xml:space="preserve">"Uporządkowanie gospodarki wodno-ściekowej na terenie Miasta i Gminy Końskie" </t>
  </si>
  <si>
    <t xml:space="preserve">Modernizacja oświetlenia ulicznego </t>
  </si>
  <si>
    <t>Ochrona dorzecza rzeki Czarnej w tym: przebudowa zbiornika i budowa zespołu elektrowni wodnych na jazach w Sielpi</t>
  </si>
  <si>
    <t>Razem dział 900</t>
  </si>
  <si>
    <t>Termomodernizacja budynku hali na ulicy Stoińskiego w Końskich</t>
  </si>
  <si>
    <t>Ogółem:</t>
  </si>
  <si>
    <t>`</t>
  </si>
  <si>
    <t>Plan przychodów i wydatków zakładów budżetowych, gospodarstw pomocniczych</t>
  </si>
  <si>
    <t xml:space="preserve"> oraz dochodów i wydatków dochodów własnych na 2007 r.</t>
  </si>
  <si>
    <t>Wyszczególnienie</t>
  </si>
  <si>
    <t>Stan środków obrotowych na początek roku</t>
  </si>
  <si>
    <t>Przychody*</t>
  </si>
  <si>
    <t>Wydatki</t>
  </si>
  <si>
    <t>Stan środków obrotowych na koniec roku</t>
  </si>
  <si>
    <t>ogółem</t>
  </si>
  <si>
    <t>w tym: dotacja
z budżetu</t>
  </si>
  <si>
    <t>w tym: wpłata do budżetu</t>
  </si>
  <si>
    <t>I.</t>
  </si>
  <si>
    <t>Zakłady budżetowe</t>
  </si>
  <si>
    <t>w tym:</t>
  </si>
  <si>
    <t>1. ZEC</t>
  </si>
  <si>
    <t>2. ZWiK</t>
  </si>
  <si>
    <t>3. Przedszkola</t>
  </si>
  <si>
    <t>4. Miejski Zarząd Obiektami Sportowymi</t>
  </si>
  <si>
    <t>5. Zakład Gospodarki Mieszkaniowej</t>
  </si>
  <si>
    <t>Dotacje celowe na zadania własne gminy realizowane przez podmioty należące
i nienależące do sektora finansów publicznych w 2007 r.</t>
  </si>
  <si>
    <t>Rozdział</t>
  </si>
  <si>
    <t>Nazwa zadania</t>
  </si>
  <si>
    <t>Kwota dotacji</t>
  </si>
  <si>
    <t>Kolonie i obozy</t>
  </si>
  <si>
    <t>Organizowanie działalności kulturalnej</t>
  </si>
  <si>
    <t>Organizowanie działalności w zakresie kultury fizycznej</t>
  </si>
  <si>
    <t>,</t>
  </si>
  <si>
    <t>Dofinansowanie dróg powiatowych</t>
  </si>
  <si>
    <t>Załącznik Nr 2</t>
  </si>
  <si>
    <t>Rady Miejskiej W Końskich</t>
  </si>
  <si>
    <t>z dnia</t>
  </si>
  <si>
    <t>Załącznik Nr 3a</t>
  </si>
  <si>
    <t>Do Uchwały Nr V/25/2007</t>
  </si>
  <si>
    <t>Rady Miejskiej w Końskich</t>
  </si>
  <si>
    <t>Końskich</t>
  </si>
  <si>
    <t>Załącznik Nr 3</t>
  </si>
  <si>
    <t>do uchwały Nr V/25/2007</t>
  </si>
  <si>
    <t>z dnia 31 stycznia 2007</t>
  </si>
  <si>
    <t xml:space="preserve">Rady Miejskiej w Końskich </t>
  </si>
  <si>
    <t>do uchwały nr V/25/2007</t>
  </si>
  <si>
    <t xml:space="preserve">Przewodnicząca Rady </t>
  </si>
  <si>
    <t>Miejskiej</t>
  </si>
  <si>
    <t>Do uchwały Nr V/25/2007</t>
  </si>
  <si>
    <t>Wydatki poniesione do 31.12.2006r.</t>
  </si>
  <si>
    <t>Załącznik Nr 1</t>
  </si>
  <si>
    <t>z dnia 26 kwietnia 2007</t>
  </si>
  <si>
    <t>Załącznik Nr 9</t>
  </si>
  <si>
    <t>Załącznik Nr 4</t>
  </si>
  <si>
    <t>z dnia  26 kwietnia 2007</t>
  </si>
  <si>
    <t>Załącznik nr 12</t>
  </si>
  <si>
    <t>Do Uchwały Nr IX/45/2007</t>
  </si>
  <si>
    <t>Do Uchwały Nr Nr IX/45/2007</t>
  </si>
  <si>
    <t>do uchwały Nr Nr IX/45/2007</t>
  </si>
  <si>
    <t>do uchwały nr Nr IX/45/2007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</si>
</sst>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16"/>
      <name val="Arial"/>
      <family val="2"/>
    </font>
    <font>
      <sz val="9"/>
      <name val="Arial CE"/>
      <family val="2"/>
    </font>
    <font>
      <sz val="16"/>
      <color indexed="10"/>
      <name val="Arial"/>
      <family val="2"/>
    </font>
    <font>
      <sz val="16"/>
      <name val="Lucida Sans Unicode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2"/>
      <name val="Arial CE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3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1"/>
      <name val="Arial CE"/>
      <family val="0"/>
    </font>
    <font>
      <sz val="11.5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18" applyAlignment="1">
      <alignment vertical="center"/>
      <protection/>
    </xf>
    <xf numFmtId="0" fontId="3" fillId="0" borderId="0" xfId="0" applyFont="1" applyBorder="1" applyAlignment="1">
      <alignment horizontal="left" vertical="center" wrapText="1"/>
    </xf>
    <xf numFmtId="0" fontId="5" fillId="0" borderId="0" xfId="18" applyFont="1" applyAlignment="1">
      <alignment horizontal="center" vertical="center" wrapText="1"/>
      <protection/>
    </xf>
    <xf numFmtId="0" fontId="6" fillId="0" borderId="0" xfId="18" applyFont="1" applyAlignment="1">
      <alignment horizontal="right" vertical="center"/>
      <protection/>
    </xf>
    <xf numFmtId="0" fontId="0" fillId="0" borderId="0" xfId="18" applyFont="1" applyAlignment="1">
      <alignment vertical="center"/>
      <protection/>
    </xf>
    <xf numFmtId="0" fontId="8" fillId="0" borderId="1" xfId="18" applyFont="1" applyBorder="1" applyAlignment="1">
      <alignment horizontal="center" vertical="center"/>
      <protection/>
    </xf>
    <xf numFmtId="49" fontId="8" fillId="0" borderId="1" xfId="18" applyNumberFormat="1" applyFont="1" applyBorder="1" applyAlignment="1">
      <alignment horizontal="center" vertical="center"/>
      <protection/>
    </xf>
    <xf numFmtId="0" fontId="8" fillId="0" borderId="1" xfId="18" applyFont="1" applyBorder="1" applyAlignment="1">
      <alignment horizontal="left" vertical="center" wrapText="1" indent="1"/>
      <protection/>
    </xf>
    <xf numFmtId="3" fontId="8" fillId="0" borderId="1" xfId="18" applyNumberFormat="1" applyFont="1" applyBorder="1" applyAlignment="1">
      <alignment horizontal="right" vertical="center"/>
      <protection/>
    </xf>
    <xf numFmtId="3" fontId="8" fillId="0" borderId="1" xfId="18" applyNumberFormat="1" applyFont="1" applyBorder="1" applyAlignment="1">
      <alignment vertical="center"/>
      <protection/>
    </xf>
    <xf numFmtId="0" fontId="8" fillId="0" borderId="1" xfId="18" applyFont="1" applyBorder="1" applyAlignment="1">
      <alignment vertical="center" wrapText="1"/>
      <protection/>
    </xf>
    <xf numFmtId="0" fontId="8" fillId="0" borderId="2" xfId="18" applyFont="1" applyBorder="1" applyAlignment="1">
      <alignment horizontal="center" vertical="center"/>
      <protection/>
    </xf>
    <xf numFmtId="0" fontId="8" fillId="0" borderId="3" xfId="18" applyFont="1" applyBorder="1" applyAlignment="1">
      <alignment horizontal="center" vertical="center"/>
      <protection/>
    </xf>
    <xf numFmtId="49" fontId="8" fillId="0" borderId="4" xfId="18" applyNumberFormat="1" applyFont="1" applyBorder="1" applyAlignment="1">
      <alignment horizontal="center" vertical="center"/>
      <protection/>
    </xf>
    <xf numFmtId="0" fontId="7" fillId="0" borderId="5" xfId="18" applyFont="1" applyBorder="1" applyAlignment="1">
      <alignment horizontal="center" vertical="center" wrapText="1"/>
      <protection/>
    </xf>
    <xf numFmtId="3" fontId="7" fillId="0" borderId="1" xfId="18" applyNumberFormat="1" applyFont="1" applyBorder="1" applyAlignment="1">
      <alignment horizontal="right" vertical="center"/>
      <protection/>
    </xf>
    <xf numFmtId="3" fontId="7" fillId="0" borderId="1" xfId="18" applyNumberFormat="1" applyFont="1" applyBorder="1" applyAlignment="1">
      <alignment vertical="center"/>
      <protection/>
    </xf>
    <xf numFmtId="0" fontId="8" fillId="0" borderId="1" xfId="18" applyFont="1" applyBorder="1" applyAlignment="1">
      <alignment vertical="center"/>
      <protection/>
    </xf>
    <xf numFmtId="0" fontId="9" fillId="0" borderId="2" xfId="0" applyFont="1" applyBorder="1" applyAlignment="1">
      <alignment horizontal="left" vertical="center" wrapText="1" indent="1"/>
    </xf>
    <xf numFmtId="3" fontId="8" fillId="0" borderId="2" xfId="18" applyNumberFormat="1" applyFont="1" applyBorder="1" applyAlignment="1">
      <alignment vertical="center"/>
      <protection/>
    </xf>
    <xf numFmtId="0" fontId="8" fillId="0" borderId="2" xfId="18" applyFont="1" applyBorder="1" applyAlignment="1">
      <alignment vertical="center" wrapText="1"/>
      <protection/>
    </xf>
    <xf numFmtId="0" fontId="8" fillId="0" borderId="2" xfId="18" applyFont="1" applyBorder="1" applyAlignment="1">
      <alignment vertical="center"/>
      <protection/>
    </xf>
    <xf numFmtId="0" fontId="9" fillId="0" borderId="1" xfId="0" applyFont="1" applyBorder="1" applyAlignment="1">
      <alignment horizontal="left" vertical="center" wrapText="1" indent="1"/>
    </xf>
    <xf numFmtId="0" fontId="8" fillId="0" borderId="1" xfId="18" applyFont="1" applyBorder="1" applyAlignment="1">
      <alignment horizontal="center" vertical="center" wrapText="1"/>
      <protection/>
    </xf>
    <xf numFmtId="0" fontId="8" fillId="0" borderId="4" xfId="18" applyFont="1" applyBorder="1" applyAlignment="1">
      <alignment horizontal="center" vertical="center"/>
      <protection/>
    </xf>
    <xf numFmtId="3" fontId="7" fillId="0" borderId="5" xfId="18" applyNumberFormat="1" applyFont="1" applyBorder="1" applyAlignment="1">
      <alignment vertical="center"/>
      <protection/>
    </xf>
    <xf numFmtId="0" fontId="8" fillId="0" borderId="6" xfId="18" applyFont="1" applyBorder="1" applyAlignment="1">
      <alignment horizontal="center" vertical="center"/>
      <protection/>
    </xf>
    <xf numFmtId="0" fontId="9" fillId="0" borderId="2" xfId="0" applyFont="1" applyFill="1" applyBorder="1" applyAlignment="1">
      <alignment horizontal="left" vertical="center" wrapText="1" indent="1"/>
    </xf>
    <xf numFmtId="3" fontId="8" fillId="0" borderId="6" xfId="18" applyNumberFormat="1" applyFont="1" applyBorder="1" applyAlignment="1">
      <alignment horizontal="right" vertical="center"/>
      <protection/>
    </xf>
    <xf numFmtId="0" fontId="8" fillId="0" borderId="7" xfId="18" applyFont="1" applyBorder="1" applyAlignment="1">
      <alignment horizontal="center" vertical="center"/>
      <protection/>
    </xf>
    <xf numFmtId="0" fontId="9" fillId="0" borderId="7" xfId="0" applyFont="1" applyFill="1" applyBorder="1" applyAlignment="1">
      <alignment horizontal="left" vertical="center" wrapText="1" indent="1"/>
    </xf>
    <xf numFmtId="3" fontId="8" fillId="0" borderId="7" xfId="18" applyNumberFormat="1" applyFont="1" applyBorder="1" applyAlignment="1">
      <alignment vertical="center"/>
      <protection/>
    </xf>
    <xf numFmtId="0" fontId="8" fillId="0" borderId="7" xfId="18" applyFont="1" applyBorder="1" applyAlignment="1">
      <alignment vertical="center" wrapText="1"/>
      <protection/>
    </xf>
    <xf numFmtId="0" fontId="8" fillId="0" borderId="7" xfId="18" applyFont="1" applyBorder="1" applyAlignment="1">
      <alignment vertical="center"/>
      <protection/>
    </xf>
    <xf numFmtId="0" fontId="7" fillId="0" borderId="1" xfId="18" applyFont="1" applyBorder="1" applyAlignment="1">
      <alignment horizontal="center" vertical="center"/>
      <protection/>
    </xf>
    <xf numFmtId="3" fontId="0" fillId="0" borderId="0" xfId="18" applyNumberFormat="1" applyAlignment="1">
      <alignment vertical="center"/>
      <protection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9" fillId="3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vertical="center"/>
    </xf>
    <xf numFmtId="3" fontId="19" fillId="4" borderId="8" xfId="0" applyNumberFormat="1" applyFont="1" applyFill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 indent="1"/>
    </xf>
    <xf numFmtId="3" fontId="0" fillId="0" borderId="7" xfId="0" applyNumberFormat="1" applyBorder="1" applyAlignment="1">
      <alignment vertical="center"/>
    </xf>
    <xf numFmtId="0" fontId="0" fillId="0" borderId="7" xfId="0" applyFont="1" applyBorder="1" applyAlignment="1">
      <alignment horizontal="left" vertical="center" indent="2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 indent="2"/>
    </xf>
    <xf numFmtId="0" fontId="0" fillId="0" borderId="9" xfId="0" applyFont="1" applyBorder="1" applyAlignment="1">
      <alignment horizontal="left" vertical="center" indent="2"/>
    </xf>
    <xf numFmtId="3" fontId="0" fillId="0" borderId="9" xfId="0" applyNumberFormat="1" applyBorder="1" applyAlignment="1">
      <alignment vertical="center"/>
    </xf>
    <xf numFmtId="14" fontId="0" fillId="0" borderId="9" xfId="0" applyNumberFormat="1" applyFont="1" applyBorder="1" applyAlignment="1">
      <alignment horizontal="left" vertical="center" wrapText="1" indent="2"/>
    </xf>
    <xf numFmtId="0" fontId="19" fillId="5" borderId="1" xfId="0" applyFont="1" applyFill="1" applyBorder="1" applyAlignment="1">
      <alignment horizontal="center" vertical="center"/>
    </xf>
    <xf numFmtId="3" fontId="19" fillId="5" borderId="1" xfId="0" applyNumberFormat="1" applyFont="1" applyFill="1" applyBorder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7" xfId="0" applyNumberFormat="1" applyFont="1" applyBorder="1" applyAlignment="1">
      <alignment wrapText="1"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2" borderId="6" xfId="0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 locked="0"/>
    </xf>
    <xf numFmtId="3" fontId="9" fillId="0" borderId="6" xfId="0" applyNumberFormat="1" applyFont="1" applyBorder="1" applyAlignment="1" applyProtection="1">
      <alignment horizontal="right" vertical="center" wrapText="1"/>
      <protection locked="0"/>
    </xf>
    <xf numFmtId="3" fontId="9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6" xfId="0" applyNumberFormat="1" applyFont="1" applyBorder="1" applyAlignment="1" applyProtection="1">
      <alignment horizontal="right" vertical="center"/>
      <protection locked="0"/>
    </xf>
    <xf numFmtId="3" fontId="9" fillId="0" borderId="6" xfId="0" applyNumberFormat="1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3" fontId="9" fillId="0" borderId="11" xfId="0" applyNumberFormat="1" applyFont="1" applyBorder="1" applyAlignment="1" applyProtection="1">
      <alignment vertical="center"/>
      <protection locked="0"/>
    </xf>
    <xf numFmtId="3" fontId="11" fillId="0" borderId="6" xfId="0" applyNumberFormat="1" applyFont="1" applyFill="1" applyBorder="1" applyAlignment="1" applyProtection="1">
      <alignment vertical="center"/>
      <protection locked="0"/>
    </xf>
    <xf numFmtId="3" fontId="9" fillId="0" borderId="6" xfId="0" applyNumberFormat="1" applyFont="1" applyBorder="1" applyAlignment="1" applyProtection="1">
      <alignment horizontal="center" vertical="center" wrapText="1"/>
      <protection locked="0"/>
    </xf>
    <xf numFmtId="3" fontId="11" fillId="0" borderId="12" xfId="0" applyNumberFormat="1" applyFont="1" applyBorder="1" applyAlignment="1" applyProtection="1">
      <alignment vertical="center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3" fontId="9" fillId="0" borderId="2" xfId="0" applyNumberFormat="1" applyFont="1" applyBorder="1" applyAlignment="1" applyProtection="1">
      <alignment horizontal="right" vertical="center" wrapText="1"/>
      <protection locked="0"/>
    </xf>
    <xf numFmtId="0" fontId="16" fillId="0" borderId="0" xfId="0" applyFont="1" applyBorder="1" applyAlignment="1">
      <alignment horizontal="left" vertical="center" wrapText="1"/>
    </xf>
    <xf numFmtId="0" fontId="15" fillId="0" borderId="0" xfId="18" applyFont="1" applyAlignment="1">
      <alignment vertical="center"/>
      <protection/>
    </xf>
    <xf numFmtId="0" fontId="8" fillId="0" borderId="1" xfId="18" applyFont="1" applyBorder="1" applyAlignment="1">
      <alignment horizontal="center" vertical="center" shrinkToFit="1"/>
      <protection/>
    </xf>
    <xf numFmtId="3" fontId="11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2" xfId="0" applyNumberFormat="1" applyFont="1" applyBorder="1" applyAlignment="1" applyProtection="1">
      <alignment horizontal="center" vertical="center"/>
      <protection locked="0"/>
    </xf>
    <xf numFmtId="3" fontId="9" fillId="0" borderId="2" xfId="0" applyNumberFormat="1" applyFont="1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vertical="center"/>
      <protection locked="0"/>
    </xf>
    <xf numFmtId="3" fontId="9" fillId="0" borderId="14" xfId="0" applyNumberFormat="1" applyFont="1" applyBorder="1" applyAlignment="1" applyProtection="1">
      <alignment vertical="center"/>
      <protection locked="0"/>
    </xf>
    <xf numFmtId="3" fontId="11" fillId="0" borderId="2" xfId="0" applyNumberFormat="1" applyFont="1" applyFill="1" applyBorder="1" applyAlignment="1" applyProtection="1">
      <alignment vertical="center"/>
      <protection locked="0"/>
    </xf>
    <xf numFmtId="3" fontId="9" fillId="0" borderId="2" xfId="0" applyNumberFormat="1" applyFont="1" applyBorder="1" applyAlignment="1" applyProtection="1">
      <alignment horizontal="center" vertical="center" wrapText="1"/>
      <protection locked="0"/>
    </xf>
    <xf numFmtId="3" fontId="11" fillId="0" borderId="0" xfId="0" applyNumberFormat="1" applyFont="1" applyAlignment="1" applyProtection="1">
      <alignment vertical="center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3" fontId="9" fillId="0" borderId="2" xfId="0" applyNumberFormat="1" applyFont="1" applyBorder="1" applyAlignment="1" applyProtection="1">
      <alignment horizontal="right" vertical="center"/>
      <protection locked="0"/>
    </xf>
    <xf numFmtId="3" fontId="9" fillId="0" borderId="15" xfId="0" applyNumberFormat="1" applyFont="1" applyBorder="1" applyAlignment="1" applyProtection="1">
      <alignment horizontal="right" vertical="center" wrapText="1"/>
      <protection locked="0"/>
    </xf>
    <xf numFmtId="0" fontId="9" fillId="0" borderId="16" xfId="0" applyFont="1" applyBorder="1" applyAlignment="1" applyProtection="1">
      <alignment vertical="center"/>
      <protection locked="0"/>
    </xf>
    <xf numFmtId="3" fontId="11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49" fontId="9" fillId="0" borderId="4" xfId="0" applyNumberFormat="1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3" fontId="13" fillId="0" borderId="1" xfId="0" applyNumberFormat="1" applyFont="1" applyBorder="1" applyAlignment="1" applyProtection="1">
      <alignment horizontal="right" vertical="center" wrapText="1"/>
      <protection locked="0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3" fontId="13" fillId="0" borderId="5" xfId="0" applyNumberFormat="1" applyFont="1" applyBorder="1" applyAlignment="1" applyProtection="1">
      <alignment horizontal="right" vertical="center" wrapText="1"/>
      <protection locked="0"/>
    </xf>
    <xf numFmtId="3" fontId="11" fillId="0" borderId="1" xfId="0" applyNumberFormat="1" applyFont="1" applyFill="1" applyBorder="1" applyAlignment="1" applyProtection="1">
      <alignment vertical="center"/>
      <protection locked="0"/>
    </xf>
    <xf numFmtId="3" fontId="9" fillId="0" borderId="1" xfId="0" applyNumberFormat="1" applyFont="1" applyBorder="1" applyAlignment="1" applyProtection="1">
      <alignment horizontal="center" vertical="center" wrapText="1"/>
      <protection locked="0"/>
    </xf>
    <xf numFmtId="3" fontId="11" fillId="0" borderId="1" xfId="0" applyNumberFormat="1" applyFont="1" applyBorder="1" applyAlignment="1" applyProtection="1">
      <alignment vertical="center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3" fontId="11" fillId="0" borderId="2" xfId="0" applyNumberFormat="1" applyFont="1" applyBorder="1" applyAlignment="1" applyProtection="1">
      <alignment horizontal="right" vertical="center" wrapText="1"/>
      <protection locked="0"/>
    </xf>
    <xf numFmtId="3" fontId="11" fillId="0" borderId="0" xfId="0" applyNumberFormat="1" applyFont="1" applyBorder="1" applyAlignment="1" applyProtection="1">
      <alignment vertical="center"/>
      <protection locked="0"/>
    </xf>
    <xf numFmtId="3" fontId="11" fillId="0" borderId="15" xfId="0" applyNumberFormat="1" applyFont="1" applyBorder="1" applyAlignment="1" applyProtection="1">
      <alignment horizontal="right" vertical="center" wrapText="1"/>
      <protection locked="0"/>
    </xf>
    <xf numFmtId="3" fontId="9" fillId="0" borderId="15" xfId="0" applyNumberFormat="1" applyFont="1" applyBorder="1" applyAlignment="1" applyProtection="1">
      <alignment vertical="center"/>
      <protection locked="0"/>
    </xf>
    <xf numFmtId="3" fontId="9" fillId="0" borderId="17" xfId="0" applyNumberFormat="1" applyFont="1" applyBorder="1" applyAlignment="1" applyProtection="1">
      <alignment vertical="center"/>
      <protection locked="0"/>
    </xf>
    <xf numFmtId="3" fontId="9" fillId="0" borderId="15" xfId="0" applyNumberFormat="1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3" fontId="9" fillId="0" borderId="6" xfId="0" applyNumberFormat="1" applyFont="1" applyFill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3" fontId="11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5" xfId="0" applyNumberFormat="1" applyFont="1" applyBorder="1" applyAlignment="1" applyProtection="1">
      <alignment horizontal="center" vertical="center"/>
      <protection locked="0"/>
    </xf>
    <xf numFmtId="3" fontId="11" fillId="0" borderId="15" xfId="0" applyNumberFormat="1" applyFont="1" applyFill="1" applyBorder="1" applyAlignment="1" applyProtection="1">
      <alignment vertical="center"/>
      <protection locked="0"/>
    </xf>
    <xf numFmtId="3" fontId="11" fillId="0" borderId="18" xfId="0" applyNumberFormat="1" applyFont="1" applyBorder="1" applyAlignment="1" applyProtection="1">
      <alignment vertical="center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20" xfId="0" applyNumberFormat="1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3" fontId="13" fillId="0" borderId="7" xfId="0" applyNumberFormat="1" applyFont="1" applyBorder="1" applyAlignment="1" applyProtection="1">
      <alignment horizontal="right" vertical="center" wrapText="1"/>
      <protection locked="0"/>
    </xf>
    <xf numFmtId="3" fontId="9" fillId="0" borderId="7" xfId="0" applyNumberFormat="1" applyFont="1" applyBorder="1" applyAlignment="1" applyProtection="1">
      <alignment horizontal="center" vertical="center" wrapText="1"/>
      <protection locked="0"/>
    </xf>
    <xf numFmtId="3" fontId="9" fillId="0" borderId="22" xfId="0" applyNumberFormat="1" applyFont="1" applyBorder="1" applyAlignment="1" applyProtection="1">
      <alignment horizontal="right" vertical="center" wrapText="1"/>
      <protection locked="0"/>
    </xf>
    <xf numFmtId="3" fontId="9" fillId="0" borderId="22" xfId="0" applyNumberFormat="1" applyFont="1" applyBorder="1" applyAlignment="1" applyProtection="1">
      <alignment vertical="center"/>
      <protection locked="0"/>
    </xf>
    <xf numFmtId="0" fontId="9" fillId="0" borderId="23" xfId="0" applyFont="1" applyBorder="1" applyAlignment="1" applyProtection="1">
      <alignment vertical="center"/>
      <protection locked="0"/>
    </xf>
    <xf numFmtId="3" fontId="9" fillId="0" borderId="24" xfId="0" applyNumberFormat="1" applyFont="1" applyBorder="1" applyAlignment="1" applyProtection="1">
      <alignment vertical="center"/>
      <protection locked="0"/>
    </xf>
    <xf numFmtId="3" fontId="9" fillId="0" borderId="22" xfId="0" applyNumberFormat="1" applyFont="1" applyBorder="1" applyAlignment="1" applyProtection="1">
      <alignment horizontal="center" vertical="center" wrapText="1"/>
      <protection locked="0"/>
    </xf>
    <xf numFmtId="3" fontId="11" fillId="0" borderId="25" xfId="0" applyNumberFormat="1" applyFont="1" applyBorder="1" applyAlignment="1" applyProtection="1">
      <alignment vertical="center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3" fontId="9" fillId="0" borderId="26" xfId="0" applyNumberFormat="1" applyFont="1" applyBorder="1" applyAlignment="1" applyProtection="1">
      <alignment horizontal="right" vertical="center" wrapText="1"/>
      <protection locked="0"/>
    </xf>
    <xf numFmtId="3" fontId="9" fillId="0" borderId="26" xfId="0" applyNumberFormat="1" applyFont="1" applyBorder="1" applyAlignment="1" applyProtection="1">
      <alignment vertical="center"/>
      <protection locked="0"/>
    </xf>
    <xf numFmtId="0" fontId="9" fillId="0" borderId="27" xfId="0" applyFont="1" applyBorder="1" applyAlignment="1" applyProtection="1">
      <alignment vertical="center"/>
      <protection locked="0"/>
    </xf>
    <xf numFmtId="3" fontId="9" fillId="0" borderId="28" xfId="0" applyNumberFormat="1" applyFont="1" applyBorder="1" applyAlignment="1" applyProtection="1">
      <alignment vertical="center"/>
      <protection locked="0"/>
    </xf>
    <xf numFmtId="3" fontId="9" fillId="0" borderId="26" xfId="0" applyNumberFormat="1" applyFont="1" applyBorder="1" applyAlignment="1" applyProtection="1">
      <alignment horizontal="center" vertical="center" wrapText="1"/>
      <protection locked="0"/>
    </xf>
    <xf numFmtId="3" fontId="11" fillId="0" borderId="29" xfId="0" applyNumberFormat="1" applyFont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3" fontId="11" fillId="0" borderId="2" xfId="0" applyNumberFormat="1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3" fontId="9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2" xfId="0" applyNumberFormat="1" applyFont="1" applyFill="1" applyBorder="1" applyAlignment="1" applyProtection="1">
      <alignment vertical="center"/>
      <protection locked="0"/>
    </xf>
    <xf numFmtId="3" fontId="9" fillId="0" borderId="14" xfId="0" applyNumberFormat="1" applyFont="1" applyFill="1" applyBorder="1" applyAlignment="1" applyProtection="1">
      <alignment vertical="center"/>
      <protection locked="0"/>
    </xf>
    <xf numFmtId="3" fontId="13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/>
      <protection locked="0"/>
    </xf>
    <xf numFmtId="0" fontId="9" fillId="0" borderId="14" xfId="0" applyFont="1" applyFill="1" applyBorder="1" applyAlignment="1" applyProtection="1">
      <alignment vertical="center"/>
      <protection locked="0"/>
    </xf>
    <xf numFmtId="3" fontId="9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5" xfId="0" applyNumberFormat="1" applyFont="1" applyFill="1" applyBorder="1" applyAlignment="1" applyProtection="1">
      <alignment vertical="center"/>
      <protection locked="0"/>
    </xf>
    <xf numFmtId="0" fontId="9" fillId="0" borderId="17" xfId="0" applyFont="1" applyFill="1" applyBorder="1" applyAlignment="1" applyProtection="1">
      <alignment vertical="center"/>
      <protection locked="0"/>
    </xf>
    <xf numFmtId="3" fontId="13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vertical="center"/>
      <protection locked="0"/>
    </xf>
    <xf numFmtId="3" fontId="0" fillId="0" borderId="0" xfId="0" applyNumberFormat="1" applyAlignment="1" applyProtection="1">
      <alignment/>
      <protection locked="0"/>
    </xf>
    <xf numFmtId="3" fontId="9" fillId="0" borderId="15" xfId="0" applyNumberFormat="1" applyFont="1" applyBorder="1" applyAlignment="1" applyProtection="1">
      <alignment horizontal="right" vertical="center"/>
      <protection locked="0"/>
    </xf>
    <xf numFmtId="3" fontId="14" fillId="0" borderId="2" xfId="0" applyNumberFormat="1" applyFont="1" applyBorder="1" applyAlignment="1" applyProtection="1">
      <alignment horizontal="right" vertical="center" wrapText="1"/>
      <protection locked="0"/>
    </xf>
    <xf numFmtId="3" fontId="14" fillId="0" borderId="1" xfId="0" applyNumberFormat="1" applyFont="1" applyBorder="1" applyAlignment="1" applyProtection="1">
      <alignment horizontal="right" vertical="center" wrapText="1"/>
      <protection locked="0"/>
    </xf>
    <xf numFmtId="3" fontId="14" fillId="0" borderId="5" xfId="0" applyNumberFormat="1" applyFont="1" applyBorder="1" applyAlignment="1" applyProtection="1">
      <alignment horizontal="right" vertical="center" wrapText="1"/>
      <protection locked="0"/>
    </xf>
    <xf numFmtId="3" fontId="9" fillId="0" borderId="1" xfId="0" applyNumberFormat="1" applyFont="1" applyBorder="1" applyAlignment="1" applyProtection="1">
      <alignment horizontal="right" vertical="center" wrapText="1"/>
      <protection locked="0"/>
    </xf>
    <xf numFmtId="0" fontId="9" fillId="0" borderId="24" xfId="0" applyFont="1" applyBorder="1" applyAlignment="1" applyProtection="1">
      <alignment vertical="center"/>
      <protection locked="0"/>
    </xf>
    <xf numFmtId="0" fontId="9" fillId="0" borderId="28" xfId="0" applyFont="1" applyBorder="1" applyAlignment="1" applyProtection="1">
      <alignment vertical="center"/>
      <protection locked="0"/>
    </xf>
    <xf numFmtId="3" fontId="9" fillId="0" borderId="22" xfId="0" applyNumberFormat="1" applyFont="1" applyFill="1" applyBorder="1" applyAlignment="1" applyProtection="1">
      <alignment vertical="center" wrapText="1"/>
      <protection locked="0"/>
    </xf>
    <xf numFmtId="3" fontId="9" fillId="0" borderId="22" xfId="17" applyNumberFormat="1" applyFont="1" applyBorder="1" applyAlignment="1" applyProtection="1">
      <alignment vertical="center"/>
      <protection locked="0"/>
    </xf>
    <xf numFmtId="3" fontId="9" fillId="0" borderId="24" xfId="17" applyNumberFormat="1" applyFont="1" applyBorder="1" applyAlignment="1" applyProtection="1">
      <alignment vertical="center"/>
      <protection locked="0"/>
    </xf>
    <xf numFmtId="3" fontId="9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22" xfId="17" applyNumberFormat="1" applyFont="1" applyBorder="1" applyAlignment="1" applyProtection="1">
      <alignment horizontal="right" vertical="center"/>
      <protection locked="0"/>
    </xf>
    <xf numFmtId="3" fontId="9" fillId="0" borderId="2" xfId="17" applyNumberFormat="1" applyFont="1" applyBorder="1" applyProtection="1">
      <alignment/>
      <protection locked="0"/>
    </xf>
    <xf numFmtId="3" fontId="9" fillId="0" borderId="14" xfId="17" applyNumberFormat="1" applyFont="1" applyBorder="1" applyProtection="1">
      <alignment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3" fontId="11" fillId="0" borderId="26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26" xfId="0" applyNumberFormat="1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3" fontId="9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7" xfId="0" applyFont="1" applyBorder="1" applyAlignment="1" applyProtection="1">
      <alignment vertical="center"/>
      <protection locked="0"/>
    </xf>
    <xf numFmtId="3" fontId="13" fillId="0" borderId="2" xfId="0" applyNumberFormat="1" applyFont="1" applyBorder="1" applyAlignment="1" applyProtection="1">
      <alignment horizontal="right" vertical="center" wrapText="1"/>
      <protection locked="0"/>
    </xf>
    <xf numFmtId="3" fontId="13" fillId="0" borderId="14" xfId="0" applyNumberFormat="1" applyFont="1" applyBorder="1" applyAlignment="1" applyProtection="1">
      <alignment horizontal="right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3" fontId="14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0" xfId="0" applyNumberFormat="1" applyFont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3" fontId="8" fillId="0" borderId="0" xfId="0" applyNumberFormat="1" applyFont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/>
      <protection locked="0"/>
    </xf>
    <xf numFmtId="3" fontId="17" fillId="0" borderId="0" xfId="0" applyNumberFormat="1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3" fontId="8" fillId="0" borderId="15" xfId="18" applyNumberFormat="1" applyFont="1" applyBorder="1" applyAlignment="1">
      <alignment horizontal="right" vertical="center"/>
      <protection/>
    </xf>
    <xf numFmtId="0" fontId="18" fillId="0" borderId="0" xfId="0" applyFont="1" applyBorder="1" applyAlignment="1">
      <alignment horizontal="center" vertical="center"/>
    </xf>
    <xf numFmtId="0" fontId="7" fillId="0" borderId="0" xfId="18" applyFont="1" applyBorder="1" applyAlignment="1" applyProtection="1">
      <alignment vertical="center" wrapText="1"/>
      <protection locked="0"/>
    </xf>
    <xf numFmtId="0" fontId="15" fillId="0" borderId="0" xfId="18" applyFont="1" applyBorder="1" applyAlignment="1" applyProtection="1">
      <alignment vertical="center" wrapText="1"/>
      <protection locked="0"/>
    </xf>
    <xf numFmtId="0" fontId="15" fillId="0" borderId="0" xfId="18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4" fillId="0" borderId="0" xfId="18" applyFont="1" applyBorder="1" applyAlignment="1" applyProtection="1">
      <alignment horizontal="left" vertical="center" wrapText="1"/>
      <protection locked="0"/>
    </xf>
    <xf numFmtId="0" fontId="4" fillId="0" borderId="0" xfId="18" applyFont="1" applyBorder="1" applyAlignment="1" applyProtection="1">
      <alignment vertical="center" wrapText="1"/>
      <protection locked="0"/>
    </xf>
    <xf numFmtId="0" fontId="15" fillId="0" borderId="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 horizontal="left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left" vertical="center"/>
    </xf>
    <xf numFmtId="0" fontId="15" fillId="0" borderId="0" xfId="0" applyFont="1" applyAlignment="1">
      <alignment horizontal="right"/>
    </xf>
    <xf numFmtId="0" fontId="15" fillId="0" borderId="0" xfId="18" applyFont="1" applyBorder="1" applyAlignment="1" applyProtection="1">
      <alignment horizontal="left" vertical="center"/>
      <protection locked="0"/>
    </xf>
    <xf numFmtId="0" fontId="15" fillId="0" borderId="0" xfId="18" applyFont="1" applyBorder="1" applyAlignment="1" applyProtection="1">
      <alignment vertical="center"/>
      <protection locked="0"/>
    </xf>
    <xf numFmtId="0" fontId="11" fillId="2" borderId="13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7" fillId="0" borderId="1" xfId="18" applyFont="1" applyBorder="1" applyAlignment="1">
      <alignment horizontal="center" vertical="center"/>
      <protection/>
    </xf>
    <xf numFmtId="0" fontId="7" fillId="3" borderId="1" xfId="18" applyFont="1" applyFill="1" applyBorder="1" applyAlignment="1">
      <alignment horizontal="center" vertical="center" wrapText="1"/>
      <protection/>
    </xf>
    <xf numFmtId="0" fontId="4" fillId="0" borderId="0" xfId="18" applyFont="1" applyBorder="1" applyAlignment="1">
      <alignment horizontal="center" vertical="center" wrapText="1"/>
      <protection/>
    </xf>
    <xf numFmtId="0" fontId="7" fillId="3" borderId="1" xfId="18" applyFont="1" applyFill="1" applyBorder="1" applyAlignment="1">
      <alignment horizontal="center" vertical="center"/>
      <protection/>
    </xf>
    <xf numFmtId="0" fontId="16" fillId="0" borderId="0" xfId="0" applyFont="1" applyBorder="1" applyAlignment="1">
      <alignment horizontal="left" vertical="center" wrapText="1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left" vertical="center" wrapText="1" inden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left" vertical="center" wrapText="1" indent="1"/>
      <protection locked="0"/>
    </xf>
    <xf numFmtId="0" fontId="9" fillId="0" borderId="7" xfId="0" applyFont="1" applyBorder="1" applyAlignment="1" applyProtection="1">
      <alignment horizontal="left" vertical="center" wrapText="1" inden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left" vertical="center" wrapText="1" inden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left" vertical="center" wrapText="1" indent="1"/>
      <protection locked="0"/>
    </xf>
    <xf numFmtId="3" fontId="13" fillId="0" borderId="7" xfId="0" applyNumberFormat="1" applyFont="1" applyBorder="1" applyAlignment="1" applyProtection="1">
      <alignment horizontal="right" vertical="center" wrapText="1"/>
      <protection locked="0"/>
    </xf>
    <xf numFmtId="0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6" xfId="0" applyNumberFormat="1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7" fillId="0" borderId="0" xfId="18" applyFont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19" fillId="3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Normalny_zal_Szczecin" xfId="17"/>
    <cellStyle name="Normalny_Załącznik 4 do budżetu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L50"/>
  <sheetViews>
    <sheetView showGridLines="0" view="pageBreakPreview" zoomScale="85" zoomScaleSheetLayoutView="85" workbookViewId="0" topLeftCell="E1">
      <selection activeCell="J2" sqref="J2:K2"/>
    </sheetView>
  </sheetViews>
  <sheetFormatPr defaultColWidth="9.00390625" defaultRowHeight="12.75"/>
  <cols>
    <col min="1" max="1" width="10.75390625" style="1" customWidth="1"/>
    <col min="2" max="2" width="9.00390625" style="1" customWidth="1"/>
    <col min="3" max="3" width="16.875" style="1" customWidth="1"/>
    <col min="4" max="4" width="81.625" style="1" customWidth="1"/>
    <col min="5" max="5" width="16.75390625" style="1" customWidth="1"/>
    <col min="6" max="6" width="17.625" style="1" customWidth="1"/>
    <col min="7" max="7" width="15.625" style="1" customWidth="1"/>
    <col min="8" max="8" width="16.00390625" style="1" customWidth="1"/>
    <col min="9" max="9" width="13.125" style="1" customWidth="1"/>
    <col min="10" max="10" width="18.75390625" style="1" customWidth="1"/>
    <col min="11" max="11" width="17.375" style="1" customWidth="1"/>
    <col min="12" max="12" width="2.375" style="1" customWidth="1"/>
    <col min="13" max="16384" width="9.125" style="1" customWidth="1"/>
  </cols>
  <sheetData>
    <row r="1" spans="10:12" ht="14.25" customHeight="1">
      <c r="J1" s="227" t="s">
        <v>126</v>
      </c>
      <c r="K1" s="227"/>
      <c r="L1" s="227"/>
    </row>
    <row r="2" spans="10:12" ht="13.5" customHeight="1">
      <c r="J2" s="227" t="s">
        <v>149</v>
      </c>
      <c r="K2" s="227"/>
      <c r="L2" s="88"/>
    </row>
    <row r="3" spans="10:12" ht="14.25" customHeight="1">
      <c r="J3" s="227" t="s">
        <v>127</v>
      </c>
      <c r="K3" s="227"/>
      <c r="L3" s="227"/>
    </row>
    <row r="4" spans="10:12" ht="12.75" customHeight="1">
      <c r="J4" s="88" t="s">
        <v>128</v>
      </c>
      <c r="K4" s="88"/>
      <c r="L4" s="88"/>
    </row>
    <row r="5" spans="10:12" ht="15">
      <c r="J5" s="88" t="s">
        <v>129</v>
      </c>
      <c r="K5" s="88"/>
      <c r="L5" s="88"/>
    </row>
    <row r="6" spans="10:12" ht="15" customHeight="1">
      <c r="J6" s="227" t="s">
        <v>130</v>
      </c>
      <c r="K6" s="227"/>
      <c r="L6" s="88"/>
    </row>
    <row r="7" spans="10:12" ht="14.25" customHeight="1">
      <c r="J7" s="40" t="s">
        <v>131</v>
      </c>
      <c r="K7" s="88"/>
      <c r="L7" s="88"/>
    </row>
    <row r="8" spans="10:12" ht="13.5" customHeight="1">
      <c r="J8" s="40" t="s">
        <v>1</v>
      </c>
      <c r="K8" s="89"/>
      <c r="L8" s="88"/>
    </row>
    <row r="9" spans="1:12" ht="15.75">
      <c r="A9" s="225" t="s">
        <v>0</v>
      </c>
      <c r="B9" s="225"/>
      <c r="C9" s="225"/>
      <c r="D9" s="225"/>
      <c r="E9" s="225"/>
      <c r="F9" s="225"/>
      <c r="G9" s="225"/>
      <c r="H9" s="225"/>
      <c r="I9" s="225"/>
      <c r="J9" s="225" t="s">
        <v>1</v>
      </c>
      <c r="K9" s="225"/>
      <c r="L9" s="2"/>
    </row>
    <row r="10" spans="1:11" ht="7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4" t="s">
        <v>2</v>
      </c>
    </row>
    <row r="11" spans="1:11" s="5" customFormat="1" ht="19.5" customHeight="1">
      <c r="A11" s="226" t="s">
        <v>3</v>
      </c>
      <c r="B11" s="226" t="s">
        <v>4</v>
      </c>
      <c r="C11" s="226" t="s">
        <v>5</v>
      </c>
      <c r="D11" s="224" t="s">
        <v>6</v>
      </c>
      <c r="E11" s="224" t="s">
        <v>7</v>
      </c>
      <c r="F11" s="224" t="s">
        <v>8</v>
      </c>
      <c r="G11" s="224"/>
      <c r="H11" s="224"/>
      <c r="I11" s="224"/>
      <c r="J11" s="224"/>
      <c r="K11" s="224" t="s">
        <v>9</v>
      </c>
    </row>
    <row r="12" spans="1:11" s="5" customFormat="1" ht="19.5" customHeight="1">
      <c r="A12" s="226"/>
      <c r="B12" s="226"/>
      <c r="C12" s="226"/>
      <c r="D12" s="224"/>
      <c r="E12" s="224"/>
      <c r="F12" s="224" t="s">
        <v>10</v>
      </c>
      <c r="G12" s="224" t="s">
        <v>11</v>
      </c>
      <c r="H12" s="224"/>
      <c r="I12" s="224"/>
      <c r="J12" s="224"/>
      <c r="K12" s="224"/>
    </row>
    <row r="13" spans="1:11" s="5" customFormat="1" ht="29.25" customHeight="1">
      <c r="A13" s="226"/>
      <c r="B13" s="226"/>
      <c r="C13" s="226"/>
      <c r="D13" s="224"/>
      <c r="E13" s="224"/>
      <c r="F13" s="224"/>
      <c r="G13" s="224" t="s">
        <v>12</v>
      </c>
      <c r="H13" s="224" t="s">
        <v>13</v>
      </c>
      <c r="I13" s="224" t="s">
        <v>14</v>
      </c>
      <c r="J13" s="224" t="s">
        <v>15</v>
      </c>
      <c r="K13" s="224"/>
    </row>
    <row r="14" spans="1:11" s="5" customFormat="1" ht="19.5" customHeight="1">
      <c r="A14" s="226"/>
      <c r="B14" s="226"/>
      <c r="C14" s="226"/>
      <c r="D14" s="224"/>
      <c r="E14" s="224"/>
      <c r="F14" s="224"/>
      <c r="G14" s="224"/>
      <c r="H14" s="224"/>
      <c r="I14" s="224"/>
      <c r="J14" s="224"/>
      <c r="K14" s="224"/>
    </row>
    <row r="15" spans="1:11" s="5" customFormat="1" ht="27" customHeight="1">
      <c r="A15" s="226"/>
      <c r="B15" s="226"/>
      <c r="C15" s="226"/>
      <c r="D15" s="224"/>
      <c r="E15" s="224"/>
      <c r="F15" s="224"/>
      <c r="G15" s="224"/>
      <c r="H15" s="224"/>
      <c r="I15" s="224"/>
      <c r="J15" s="224"/>
      <c r="K15" s="224"/>
    </row>
    <row r="16" spans="1:11" ht="20.2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</row>
    <row r="17" spans="1:11" ht="81">
      <c r="A17" s="6">
        <v>1</v>
      </c>
      <c r="B17" s="7" t="s">
        <v>16</v>
      </c>
      <c r="C17" s="7" t="s">
        <v>17</v>
      </c>
      <c r="D17" s="8" t="s">
        <v>18</v>
      </c>
      <c r="E17" s="9">
        <f>F17</f>
        <v>100000</v>
      </c>
      <c r="F17" s="9">
        <f>G17+H17+J17</f>
        <v>100000</v>
      </c>
      <c r="G17" s="10">
        <v>100000</v>
      </c>
      <c r="H17" s="6"/>
      <c r="I17" s="11" t="s">
        <v>19</v>
      </c>
      <c r="J17" s="6"/>
      <c r="K17" s="90" t="s">
        <v>20</v>
      </c>
    </row>
    <row r="18" spans="1:11" ht="20.25">
      <c r="A18" s="13"/>
      <c r="B18" s="14"/>
      <c r="C18" s="14"/>
      <c r="D18" s="15" t="s">
        <v>21</v>
      </c>
      <c r="E18" s="16">
        <f>SUM(E17)</f>
        <v>100000</v>
      </c>
      <c r="F18" s="16">
        <f>SUM(F17)</f>
        <v>100000</v>
      </c>
      <c r="G18" s="17">
        <f>SUM(G17)</f>
        <v>100000</v>
      </c>
      <c r="H18" s="6"/>
      <c r="I18" s="11"/>
      <c r="J18" s="6"/>
      <c r="K18" s="6"/>
    </row>
    <row r="19" spans="1:11" ht="81">
      <c r="A19" s="6">
        <v>2</v>
      </c>
      <c r="B19" s="6">
        <v>600</v>
      </c>
      <c r="C19" s="6">
        <v>60013</v>
      </c>
      <c r="D19" s="8" t="s">
        <v>22</v>
      </c>
      <c r="E19" s="10">
        <f>F19</f>
        <v>1000000</v>
      </c>
      <c r="F19" s="9">
        <f>G19+H19+J19</f>
        <v>1000000</v>
      </c>
      <c r="G19" s="10">
        <v>1000000</v>
      </c>
      <c r="H19" s="10"/>
      <c r="I19" s="11" t="s">
        <v>19</v>
      </c>
      <c r="J19" s="18"/>
      <c r="K19" s="6" t="s">
        <v>23</v>
      </c>
    </row>
    <row r="20" spans="1:11" ht="48.75" customHeight="1">
      <c r="A20" s="6">
        <v>3</v>
      </c>
      <c r="B20" s="6">
        <v>600</v>
      </c>
      <c r="C20" s="6">
        <v>60014</v>
      </c>
      <c r="D20" s="8" t="s">
        <v>125</v>
      </c>
      <c r="E20" s="10">
        <v>200000</v>
      </c>
      <c r="F20" s="10">
        <v>200000</v>
      </c>
      <c r="G20" s="10">
        <v>200000</v>
      </c>
      <c r="H20" s="10"/>
      <c r="I20" s="11"/>
      <c r="J20" s="18"/>
      <c r="K20" s="6" t="s">
        <v>82</v>
      </c>
    </row>
    <row r="21" spans="1:11" ht="48.75" customHeight="1">
      <c r="A21" s="12">
        <v>4</v>
      </c>
      <c r="B21" s="12">
        <v>600</v>
      </c>
      <c r="C21" s="12">
        <v>60016</v>
      </c>
      <c r="D21" s="19" t="s">
        <v>24</v>
      </c>
      <c r="E21" s="20">
        <f>F21</f>
        <v>220000</v>
      </c>
      <c r="F21" s="204">
        <f>G21+H21+J21</f>
        <v>220000</v>
      </c>
      <c r="G21" s="20">
        <v>220000</v>
      </c>
      <c r="H21" s="20"/>
      <c r="I21" s="21" t="s">
        <v>19</v>
      </c>
      <c r="J21" s="22"/>
      <c r="K21" s="12" t="s">
        <v>25</v>
      </c>
    </row>
    <row r="22" spans="1:11" ht="55.5" customHeight="1">
      <c r="A22" s="6">
        <v>5</v>
      </c>
      <c r="B22" s="6">
        <v>600</v>
      </c>
      <c r="C22" s="6">
        <v>60016</v>
      </c>
      <c r="D22" s="23" t="s">
        <v>26</v>
      </c>
      <c r="E22" s="10">
        <v>2160000</v>
      </c>
      <c r="F22" s="9">
        <v>2160000</v>
      </c>
      <c r="G22" s="10">
        <v>2160000</v>
      </c>
      <c r="H22" s="10"/>
      <c r="I22" s="11" t="s">
        <v>19</v>
      </c>
      <c r="J22" s="18"/>
      <c r="K22" s="6" t="s">
        <v>25</v>
      </c>
    </row>
    <row r="23" spans="1:11" ht="54.75" customHeight="1">
      <c r="A23" s="6">
        <v>6</v>
      </c>
      <c r="B23" s="6">
        <v>600</v>
      </c>
      <c r="C23" s="6">
        <v>60095</v>
      </c>
      <c r="D23" s="23" t="s">
        <v>27</v>
      </c>
      <c r="E23" s="10">
        <f>F23</f>
        <v>280000</v>
      </c>
      <c r="F23" s="9">
        <f>G23+H23+J23</f>
        <v>280000</v>
      </c>
      <c r="G23" s="10">
        <v>280000</v>
      </c>
      <c r="H23" s="10"/>
      <c r="I23" s="11" t="s">
        <v>19</v>
      </c>
      <c r="J23" s="18"/>
      <c r="K23" s="24" t="s">
        <v>28</v>
      </c>
    </row>
    <row r="24" spans="1:11" ht="20.25">
      <c r="A24" s="13"/>
      <c r="B24" s="25"/>
      <c r="C24" s="25"/>
      <c r="D24" s="15" t="s">
        <v>29</v>
      </c>
      <c r="E24" s="17">
        <f>SUM(E19:E23)</f>
        <v>3860000</v>
      </c>
      <c r="F24" s="17">
        <f>SUM(F19:F23)</f>
        <v>3860000</v>
      </c>
      <c r="G24" s="17">
        <f>SUM(G19:G23)</f>
        <v>3860000</v>
      </c>
      <c r="H24" s="10"/>
      <c r="I24" s="11"/>
      <c r="J24" s="18"/>
      <c r="K24" s="24"/>
    </row>
    <row r="25" spans="1:11" ht="55.5" customHeight="1">
      <c r="A25" s="6">
        <v>7</v>
      </c>
      <c r="B25" s="6">
        <v>700</v>
      </c>
      <c r="C25" s="6">
        <v>70005</v>
      </c>
      <c r="D25" s="23" t="s">
        <v>30</v>
      </c>
      <c r="E25" s="10">
        <v>529643</v>
      </c>
      <c r="F25" s="9">
        <v>529643</v>
      </c>
      <c r="G25" s="10">
        <v>529643</v>
      </c>
      <c r="H25" s="10"/>
      <c r="I25" s="11" t="s">
        <v>19</v>
      </c>
      <c r="J25" s="18"/>
      <c r="K25" s="6" t="s">
        <v>25</v>
      </c>
    </row>
    <row r="26" spans="1:11" ht="20.25">
      <c r="A26" s="13"/>
      <c r="B26" s="25"/>
      <c r="C26" s="25"/>
      <c r="D26" s="15" t="s">
        <v>31</v>
      </c>
      <c r="E26" s="17">
        <f>SUM(E25)</f>
        <v>529643</v>
      </c>
      <c r="F26" s="17">
        <f>SUM(F25)</f>
        <v>529643</v>
      </c>
      <c r="G26" s="17">
        <f>SUM(G25)</f>
        <v>529643</v>
      </c>
      <c r="H26" s="10"/>
      <c r="I26" s="11"/>
      <c r="J26" s="18"/>
      <c r="K26" s="24"/>
    </row>
    <row r="27" spans="1:11" ht="48.75" customHeight="1">
      <c r="A27" s="6">
        <v>8</v>
      </c>
      <c r="B27" s="6">
        <v>750</v>
      </c>
      <c r="C27" s="6">
        <v>75023</v>
      </c>
      <c r="D27" s="23" t="s">
        <v>32</v>
      </c>
      <c r="E27" s="10">
        <f>F27</f>
        <v>50000</v>
      </c>
      <c r="F27" s="9">
        <f>G27+H27+J27</f>
        <v>50000</v>
      </c>
      <c r="G27" s="10">
        <v>50000</v>
      </c>
      <c r="H27" s="10"/>
      <c r="I27" s="11" t="s">
        <v>19</v>
      </c>
      <c r="J27" s="18"/>
      <c r="K27" s="6" t="s">
        <v>25</v>
      </c>
    </row>
    <row r="28" spans="1:11" ht="55.5" customHeight="1">
      <c r="A28" s="6">
        <v>9</v>
      </c>
      <c r="B28" s="6">
        <v>750</v>
      </c>
      <c r="C28" s="6">
        <v>75023</v>
      </c>
      <c r="D28" s="23" t="s">
        <v>33</v>
      </c>
      <c r="E28" s="10">
        <f>F28</f>
        <v>40000</v>
      </c>
      <c r="F28" s="9">
        <f>G28+H28+J28</f>
        <v>40000</v>
      </c>
      <c r="G28" s="10">
        <v>40000</v>
      </c>
      <c r="H28" s="10"/>
      <c r="I28" s="11" t="s">
        <v>19</v>
      </c>
      <c r="J28" s="18"/>
      <c r="K28" s="6" t="s">
        <v>25</v>
      </c>
    </row>
    <row r="29" spans="1:11" ht="20.25">
      <c r="A29" s="13"/>
      <c r="B29" s="25"/>
      <c r="C29" s="25"/>
      <c r="D29" s="15" t="s">
        <v>21</v>
      </c>
      <c r="E29" s="17">
        <f>SUM(E27:E28)</f>
        <v>90000</v>
      </c>
      <c r="F29" s="17">
        <f>SUM(F27:F28)</f>
        <v>90000</v>
      </c>
      <c r="G29" s="17">
        <f>SUM(G27:G28)</f>
        <v>90000</v>
      </c>
      <c r="H29" s="10"/>
      <c r="I29" s="11"/>
      <c r="J29" s="18"/>
      <c r="K29" s="24"/>
    </row>
    <row r="30" spans="1:11" ht="55.5" customHeight="1">
      <c r="A30" s="6">
        <v>10</v>
      </c>
      <c r="B30" s="6">
        <v>754</v>
      </c>
      <c r="C30" s="6">
        <v>75412</v>
      </c>
      <c r="D30" s="23" t="s">
        <v>34</v>
      </c>
      <c r="E30" s="10">
        <f>F30</f>
        <v>25000</v>
      </c>
      <c r="F30" s="9">
        <f>G30+H30+J30</f>
        <v>25000</v>
      </c>
      <c r="G30" s="10">
        <v>25000</v>
      </c>
      <c r="H30" s="10"/>
      <c r="I30" s="11" t="s">
        <v>19</v>
      </c>
      <c r="J30" s="18"/>
      <c r="K30" s="6" t="s">
        <v>25</v>
      </c>
    </row>
    <row r="31" spans="1:11" ht="20.25">
      <c r="A31" s="13"/>
      <c r="B31" s="25"/>
      <c r="C31" s="25"/>
      <c r="D31" s="15" t="s">
        <v>35</v>
      </c>
      <c r="E31" s="17">
        <f>SUM(E30)</f>
        <v>25000</v>
      </c>
      <c r="F31" s="17">
        <f>SUM(F30)</f>
        <v>25000</v>
      </c>
      <c r="G31" s="17">
        <f>SUM(G30)</f>
        <v>25000</v>
      </c>
      <c r="H31" s="10"/>
      <c r="I31" s="11"/>
      <c r="J31" s="18"/>
      <c r="K31" s="24"/>
    </row>
    <row r="32" spans="1:11" ht="55.5" customHeight="1">
      <c r="A32" s="6">
        <v>11</v>
      </c>
      <c r="B32" s="6">
        <v>801</v>
      </c>
      <c r="C32" s="6">
        <v>80104</v>
      </c>
      <c r="D32" s="8" t="s">
        <v>36</v>
      </c>
      <c r="E32" s="10">
        <f>F32</f>
        <v>210000</v>
      </c>
      <c r="F32" s="9">
        <f>G32+H32+J32</f>
        <v>210000</v>
      </c>
      <c r="G32" s="10">
        <v>210000</v>
      </c>
      <c r="H32" s="10"/>
      <c r="I32" s="11" t="s">
        <v>19</v>
      </c>
      <c r="J32" s="18"/>
      <c r="K32" s="6" t="s">
        <v>25</v>
      </c>
    </row>
    <row r="33" spans="1:11" ht="55.5" customHeight="1">
      <c r="A33" s="6">
        <v>12</v>
      </c>
      <c r="B33" s="6">
        <v>801</v>
      </c>
      <c r="C33" s="6">
        <v>80110</v>
      </c>
      <c r="D33" s="8" t="s">
        <v>37</v>
      </c>
      <c r="E33" s="10">
        <f>F33</f>
        <v>6000</v>
      </c>
      <c r="F33" s="9">
        <f>G33+H33+J33</f>
        <v>6000</v>
      </c>
      <c r="G33" s="10">
        <v>6000</v>
      </c>
      <c r="H33" s="10"/>
      <c r="I33" s="11" t="s">
        <v>19</v>
      </c>
      <c r="J33" s="18"/>
      <c r="K33" s="6" t="s">
        <v>25</v>
      </c>
    </row>
    <row r="34" spans="1:11" ht="20.25">
      <c r="A34" s="13"/>
      <c r="B34" s="25"/>
      <c r="C34" s="25"/>
      <c r="D34" s="15" t="s">
        <v>38</v>
      </c>
      <c r="E34" s="26">
        <f>SUM(E32:E33)</f>
        <v>216000</v>
      </c>
      <c r="F34" s="26">
        <f>SUM(F32:F33)</f>
        <v>216000</v>
      </c>
      <c r="G34" s="26">
        <f>SUM(G32:G33)</f>
        <v>216000</v>
      </c>
      <c r="H34" s="10"/>
      <c r="I34" s="11"/>
      <c r="J34" s="18"/>
      <c r="K34" s="6"/>
    </row>
    <row r="35" spans="1:11" ht="54.75" customHeight="1">
      <c r="A35" s="6">
        <v>13</v>
      </c>
      <c r="B35" s="6">
        <v>854</v>
      </c>
      <c r="C35" s="6">
        <v>85401</v>
      </c>
      <c r="D35" s="8" t="s">
        <v>39</v>
      </c>
      <c r="E35" s="10">
        <f>F35</f>
        <v>8000</v>
      </c>
      <c r="F35" s="9">
        <f>G35+H35+J35</f>
        <v>8000</v>
      </c>
      <c r="G35" s="10">
        <v>8000</v>
      </c>
      <c r="H35" s="10"/>
      <c r="I35" s="11" t="s">
        <v>19</v>
      </c>
      <c r="J35" s="18"/>
      <c r="K35" s="6"/>
    </row>
    <row r="36" spans="1:11" ht="20.25">
      <c r="A36" s="13"/>
      <c r="B36" s="25"/>
      <c r="C36" s="25"/>
      <c r="D36" s="15" t="s">
        <v>40</v>
      </c>
      <c r="E36" s="17">
        <f>SUM(E35)</f>
        <v>8000</v>
      </c>
      <c r="F36" s="17">
        <f>SUM(F35)</f>
        <v>8000</v>
      </c>
      <c r="G36" s="17">
        <f>SUM(G35)</f>
        <v>8000</v>
      </c>
      <c r="H36" s="10"/>
      <c r="I36" s="11"/>
      <c r="J36" s="18"/>
      <c r="K36" s="6"/>
    </row>
    <row r="37" spans="1:11" ht="86.25" customHeight="1">
      <c r="A37" s="6">
        <v>14</v>
      </c>
      <c r="B37" s="6">
        <v>926</v>
      </c>
      <c r="C37" s="6">
        <v>92601</v>
      </c>
      <c r="D37" s="8" t="s">
        <v>41</v>
      </c>
      <c r="E37" s="10">
        <v>120000</v>
      </c>
      <c r="F37" s="9">
        <v>120000</v>
      </c>
      <c r="G37" s="10">
        <v>120000</v>
      </c>
      <c r="H37" s="10"/>
      <c r="I37" s="11" t="s">
        <v>19</v>
      </c>
      <c r="J37" s="18"/>
      <c r="K37" s="6" t="s">
        <v>25</v>
      </c>
    </row>
    <row r="38" spans="1:11" ht="55.5" customHeight="1">
      <c r="A38" s="12">
        <v>15</v>
      </c>
      <c r="B38" s="27">
        <v>926</v>
      </c>
      <c r="C38" s="27">
        <v>92601</v>
      </c>
      <c r="D38" s="28" t="s">
        <v>42</v>
      </c>
      <c r="E38" s="20">
        <v>482523</v>
      </c>
      <c r="F38" s="29">
        <v>482523</v>
      </c>
      <c r="G38" s="20">
        <v>109523</v>
      </c>
      <c r="H38" s="20">
        <v>373000</v>
      </c>
      <c r="I38" s="21" t="s">
        <v>19</v>
      </c>
      <c r="J38" s="22"/>
      <c r="K38" s="12" t="s">
        <v>25</v>
      </c>
    </row>
    <row r="39" spans="1:11" ht="48.75" customHeight="1">
      <c r="A39" s="30">
        <v>16</v>
      </c>
      <c r="B39" s="27">
        <v>926</v>
      </c>
      <c r="C39" s="27">
        <v>92601</v>
      </c>
      <c r="D39" s="31" t="s">
        <v>43</v>
      </c>
      <c r="E39" s="32">
        <v>30000</v>
      </c>
      <c r="F39" s="29">
        <v>30000</v>
      </c>
      <c r="G39" s="32">
        <v>30000</v>
      </c>
      <c r="H39" s="32"/>
      <c r="I39" s="33"/>
      <c r="J39" s="34"/>
      <c r="K39" s="30" t="s">
        <v>44</v>
      </c>
    </row>
    <row r="40" spans="1:11" ht="20.25">
      <c r="A40" s="13"/>
      <c r="B40" s="25"/>
      <c r="C40" s="25"/>
      <c r="D40" s="15" t="s">
        <v>45</v>
      </c>
      <c r="E40" s="17">
        <f>SUM(E37:E39)</f>
        <v>632523</v>
      </c>
      <c r="F40" s="17">
        <f>SUM(F37:F39)</f>
        <v>632523</v>
      </c>
      <c r="G40" s="17">
        <f>SUM(G37:G39)</f>
        <v>259523</v>
      </c>
      <c r="H40" s="17">
        <f>SUM(H37:H38)</f>
        <v>373000</v>
      </c>
      <c r="I40" s="11"/>
      <c r="J40" s="18"/>
      <c r="K40" s="6"/>
    </row>
    <row r="41" spans="1:11" ht="22.5" customHeight="1">
      <c r="A41" s="223" t="s">
        <v>46</v>
      </c>
      <c r="B41" s="223"/>
      <c r="C41" s="223"/>
      <c r="D41" s="223"/>
      <c r="E41" s="17">
        <f>E18+E24+E26+E29+E31+E34+E36+E40</f>
        <v>5461166</v>
      </c>
      <c r="F41" s="17">
        <f>F18+F24+F26+F29+F31+F34+F36+F40</f>
        <v>5461166</v>
      </c>
      <c r="G41" s="17">
        <f>G18+G24+G26+G29+G31+G34+G36+G40</f>
        <v>5088166</v>
      </c>
      <c r="H41" s="17">
        <f>H18+H24+H26+H29+H31+H34+H36+H40</f>
        <v>373000</v>
      </c>
      <c r="I41" s="18"/>
      <c r="J41" s="18"/>
      <c r="K41" s="35" t="s">
        <v>47</v>
      </c>
    </row>
    <row r="42" ht="12.75">
      <c r="E42" s="36"/>
    </row>
    <row r="43" spans="1:8" ht="12.75">
      <c r="A43" s="37" t="s">
        <v>48</v>
      </c>
      <c r="B43" s="37"/>
      <c r="C43" s="37"/>
      <c r="D43" s="37"/>
      <c r="E43" s="37"/>
      <c r="F43" s="37"/>
      <c r="G43" s="37"/>
      <c r="H43" s="37"/>
    </row>
    <row r="44" spans="1:8" ht="12.75">
      <c r="A44" s="37" t="s">
        <v>49</v>
      </c>
      <c r="B44" s="37"/>
      <c r="C44" s="37"/>
      <c r="D44" s="37"/>
      <c r="E44" s="37"/>
      <c r="F44" s="37"/>
      <c r="G44" s="37"/>
      <c r="H44" s="37"/>
    </row>
    <row r="45" spans="1:8" ht="12.75">
      <c r="A45" s="37" t="s">
        <v>50</v>
      </c>
      <c r="B45" s="37"/>
      <c r="C45" s="37"/>
      <c r="D45" s="37"/>
      <c r="E45" s="37"/>
      <c r="F45" s="37"/>
      <c r="G45" s="37"/>
      <c r="H45" s="37"/>
    </row>
    <row r="46" spans="1:10" ht="12.75">
      <c r="A46" s="37" t="s">
        <v>51</v>
      </c>
      <c r="B46" s="37"/>
      <c r="C46" s="37"/>
      <c r="D46" s="37"/>
      <c r="E46" s="37"/>
      <c r="F46" s="37"/>
      <c r="G46" s="37"/>
      <c r="H46" s="37"/>
      <c r="I46" s="38"/>
      <c r="J46" s="38"/>
    </row>
    <row r="47" spans="1:9" ht="12.75">
      <c r="A47" s="37" t="s">
        <v>52</v>
      </c>
      <c r="B47" s="37"/>
      <c r="C47" s="37"/>
      <c r="D47" s="37"/>
      <c r="E47" s="37"/>
      <c r="F47" s="37"/>
      <c r="G47" s="37"/>
      <c r="H47" s="37"/>
      <c r="I47" s="5" t="s">
        <v>53</v>
      </c>
    </row>
    <row r="48" spans="9:10" ht="12.75">
      <c r="I48" s="38"/>
      <c r="J48" s="38"/>
    </row>
    <row r="49" spans="9:10" ht="12.75">
      <c r="I49" s="38" t="s">
        <v>54</v>
      </c>
      <c r="J49" s="38"/>
    </row>
    <row r="50" spans="9:10" ht="12.75">
      <c r="I50" s="38"/>
      <c r="J50" s="38"/>
    </row>
  </sheetData>
  <mergeCells count="19">
    <mergeCell ref="G12:J12"/>
    <mergeCell ref="J1:L1"/>
    <mergeCell ref="J2:K2"/>
    <mergeCell ref="J3:L3"/>
    <mergeCell ref="J6:K6"/>
    <mergeCell ref="J13:J15"/>
    <mergeCell ref="A9:K9"/>
    <mergeCell ref="A11:A15"/>
    <mergeCell ref="B11:B15"/>
    <mergeCell ref="C11:C15"/>
    <mergeCell ref="D11:D15"/>
    <mergeCell ref="E11:E15"/>
    <mergeCell ref="F11:J11"/>
    <mergeCell ref="K11:K15"/>
    <mergeCell ref="F12:F15"/>
    <mergeCell ref="A41:D41"/>
    <mergeCell ref="G13:G15"/>
    <mergeCell ref="H13:H15"/>
    <mergeCell ref="I13:I15"/>
  </mergeCells>
  <printOptions horizontalCentered="1" verticalCentered="1"/>
  <pageMargins left="0.7874015748031497" right="0.7874015748031497" top="0.984251968503937" bottom="0.984251968503937" header="0.7874015748031497" footer="0.7874015748031497"/>
  <pageSetup fitToHeight="2" fitToWidth="1"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202"/>
  <sheetViews>
    <sheetView showGridLines="0" view="pageBreakPreview" zoomScale="85" zoomScaleSheetLayoutView="85" workbookViewId="0" topLeftCell="G1">
      <selection activeCell="N5" sqref="N5"/>
    </sheetView>
  </sheetViews>
  <sheetFormatPr defaultColWidth="9.00390625" defaultRowHeight="12.75"/>
  <cols>
    <col min="1" max="1" width="4.625" style="69" customWidth="1"/>
    <col min="2" max="2" width="8.125" style="69" customWidth="1"/>
    <col min="3" max="3" width="10.625" style="69" customWidth="1"/>
    <col min="4" max="4" width="36.75390625" style="69" customWidth="1"/>
    <col min="5" max="5" width="19.00390625" style="69" customWidth="1"/>
    <col min="6" max="6" width="18.375" style="69" customWidth="1"/>
    <col min="7" max="7" width="28.125" style="69" customWidth="1"/>
    <col min="8" max="9" width="14.625" style="69" customWidth="1"/>
    <col min="10" max="10" width="2.375" style="69" customWidth="1"/>
    <col min="11" max="11" width="15.00390625" style="69" customWidth="1"/>
    <col min="12" max="12" width="12.75390625" style="69" customWidth="1"/>
    <col min="13" max="13" width="17.375" style="69" customWidth="1"/>
    <col min="14" max="14" width="18.375" style="69" customWidth="1"/>
    <col min="15" max="15" width="16.00390625" style="69" customWidth="1"/>
    <col min="16" max="17" width="0" style="69" hidden="1" customWidth="1"/>
    <col min="18" max="18" width="16.75390625" style="69" customWidth="1"/>
    <col min="19" max="20" width="9.125" style="69" customWidth="1"/>
    <col min="21" max="21" width="8.125" style="69" customWidth="1"/>
    <col min="22" max="16384" width="9.125" style="69" customWidth="1"/>
  </cols>
  <sheetData>
    <row r="2" spans="14:15" s="206" customFormat="1" ht="15.75" customHeight="1">
      <c r="N2" s="219" t="s">
        <v>142</v>
      </c>
      <c r="O2" s="210"/>
    </row>
    <row r="3" spans="14:15" s="206" customFormat="1" ht="14.25" customHeight="1">
      <c r="N3" s="219" t="s">
        <v>148</v>
      </c>
      <c r="O3" s="210"/>
    </row>
    <row r="4" spans="14:15" s="206" customFormat="1" ht="17.25" customHeight="1">
      <c r="N4" s="219" t="s">
        <v>131</v>
      </c>
      <c r="O4" s="208" t="s">
        <v>132</v>
      </c>
    </row>
    <row r="5" spans="14:15" s="206" customFormat="1" ht="14.25" customHeight="1">
      <c r="N5" s="220" t="s">
        <v>143</v>
      </c>
      <c r="O5" s="211"/>
    </row>
    <row r="6" spans="14:15" s="206" customFormat="1" ht="15" customHeight="1">
      <c r="N6" s="220" t="s">
        <v>133</v>
      </c>
      <c r="O6" s="211"/>
    </row>
    <row r="7" spans="14:15" s="206" customFormat="1" ht="15" customHeight="1">
      <c r="N7" s="220" t="s">
        <v>140</v>
      </c>
      <c r="O7" s="207"/>
    </row>
    <row r="8" spans="14:15" s="206" customFormat="1" ht="13.5" customHeight="1">
      <c r="N8" s="220" t="s">
        <v>131</v>
      </c>
      <c r="O8" s="207"/>
    </row>
    <row r="9" spans="14:15" s="206" customFormat="1" ht="13.5" customHeight="1">
      <c r="N9" s="220" t="s">
        <v>135</v>
      </c>
      <c r="O9" s="208"/>
    </row>
    <row r="10" s="206" customFormat="1" ht="20.25" customHeight="1"/>
    <row r="11" spans="1:18" ht="20.25">
      <c r="A11" s="245" t="s">
        <v>55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</row>
    <row r="12" spans="1:18" ht="20.2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1" t="s">
        <v>56</v>
      </c>
    </row>
    <row r="13" spans="1:18" ht="29.25" customHeight="1">
      <c r="A13" s="243" t="s">
        <v>57</v>
      </c>
      <c r="B13" s="243" t="s">
        <v>4</v>
      </c>
      <c r="C13" s="243" t="s">
        <v>5</v>
      </c>
      <c r="D13" s="243" t="s">
        <v>58</v>
      </c>
      <c r="E13" s="243" t="s">
        <v>7</v>
      </c>
      <c r="F13" s="243" t="s">
        <v>141</v>
      </c>
      <c r="G13" s="246" t="s">
        <v>59</v>
      </c>
      <c r="H13" s="246"/>
      <c r="I13" s="246"/>
      <c r="J13" s="246"/>
      <c r="K13" s="246"/>
      <c r="L13" s="246"/>
      <c r="M13" s="246"/>
      <c r="N13" s="246"/>
      <c r="O13" s="246"/>
      <c r="P13" s="221" t="s">
        <v>60</v>
      </c>
      <c r="Q13" s="222" t="s">
        <v>61</v>
      </c>
      <c r="R13" s="243" t="s">
        <v>9</v>
      </c>
    </row>
    <row r="14" spans="1:18" ht="23.25" customHeight="1">
      <c r="A14" s="243"/>
      <c r="B14" s="243"/>
      <c r="C14" s="243"/>
      <c r="D14" s="243"/>
      <c r="E14" s="243"/>
      <c r="F14" s="243"/>
      <c r="G14" s="243" t="s">
        <v>62</v>
      </c>
      <c r="H14" s="244" t="s">
        <v>11</v>
      </c>
      <c r="I14" s="244"/>
      <c r="J14" s="244"/>
      <c r="K14" s="244"/>
      <c r="L14" s="244"/>
      <c r="M14" s="243" t="s">
        <v>63</v>
      </c>
      <c r="N14" s="243" t="s">
        <v>64</v>
      </c>
      <c r="O14" s="243" t="s">
        <v>65</v>
      </c>
      <c r="P14" s="221"/>
      <c r="Q14" s="222"/>
      <c r="R14" s="243"/>
    </row>
    <row r="15" spans="1:18" ht="141.75">
      <c r="A15" s="243"/>
      <c r="B15" s="243"/>
      <c r="C15" s="243"/>
      <c r="D15" s="243"/>
      <c r="E15" s="243"/>
      <c r="F15" s="243"/>
      <c r="G15" s="243"/>
      <c r="H15" s="72" t="s">
        <v>12</v>
      </c>
      <c r="I15" s="72" t="s">
        <v>66</v>
      </c>
      <c r="J15" s="243" t="s">
        <v>67</v>
      </c>
      <c r="K15" s="243"/>
      <c r="L15" s="39" t="s">
        <v>68</v>
      </c>
      <c r="M15" s="243"/>
      <c r="N15" s="243"/>
      <c r="O15" s="243"/>
      <c r="P15" s="221"/>
      <c r="Q15" s="222"/>
      <c r="R15" s="243"/>
    </row>
    <row r="16" spans="1:18" ht="17.25" customHeight="1">
      <c r="A16" s="73">
        <v>1</v>
      </c>
      <c r="B16" s="73">
        <v>2</v>
      </c>
      <c r="C16" s="73">
        <v>3</v>
      </c>
      <c r="D16" s="73">
        <v>4</v>
      </c>
      <c r="E16" s="73">
        <v>5</v>
      </c>
      <c r="F16" s="73">
        <v>6</v>
      </c>
      <c r="G16" s="73">
        <v>7</v>
      </c>
      <c r="H16" s="73">
        <v>8</v>
      </c>
      <c r="I16" s="73">
        <v>9</v>
      </c>
      <c r="J16" s="74"/>
      <c r="K16" s="75">
        <v>10</v>
      </c>
      <c r="L16" s="73">
        <v>11</v>
      </c>
      <c r="M16" s="73">
        <v>12</v>
      </c>
      <c r="N16" s="73">
        <v>13</v>
      </c>
      <c r="O16" s="73">
        <v>14</v>
      </c>
      <c r="P16" s="76"/>
      <c r="Q16" s="76"/>
      <c r="R16" s="73">
        <v>15</v>
      </c>
    </row>
    <row r="17" spans="1:18" ht="20.25">
      <c r="A17" s="229">
        <v>1</v>
      </c>
      <c r="B17" s="242" t="s">
        <v>16</v>
      </c>
      <c r="C17" s="242" t="s">
        <v>17</v>
      </c>
      <c r="D17" s="230" t="s">
        <v>69</v>
      </c>
      <c r="E17" s="77">
        <f>F17+G17+M17+N17+O17</f>
        <v>3121280</v>
      </c>
      <c r="F17" s="78">
        <f>1830+69450</f>
        <v>71280</v>
      </c>
      <c r="G17" s="77">
        <f>H17+I17+K17+K18+K19+K20+L17</f>
        <v>150000</v>
      </c>
      <c r="H17" s="79">
        <v>150000</v>
      </c>
      <c r="I17" s="80"/>
      <c r="J17" s="81" t="s">
        <v>70</v>
      </c>
      <c r="K17" s="82"/>
      <c r="L17" s="80"/>
      <c r="M17" s="80">
        <v>2900000</v>
      </c>
      <c r="N17" s="83"/>
      <c r="O17" s="84"/>
      <c r="P17" s="85"/>
      <c r="Q17" s="85"/>
      <c r="R17" s="86" t="s">
        <v>71</v>
      </c>
    </row>
    <row r="18" spans="1:18" ht="20.25">
      <c r="A18" s="229"/>
      <c r="B18" s="242"/>
      <c r="C18" s="242"/>
      <c r="D18" s="230"/>
      <c r="E18" s="87"/>
      <c r="F18" s="91"/>
      <c r="G18" s="87"/>
      <c r="H18" s="92"/>
      <c r="I18" s="93"/>
      <c r="J18" s="94" t="s">
        <v>72</v>
      </c>
      <c r="K18" s="95"/>
      <c r="L18" s="93"/>
      <c r="M18" s="93"/>
      <c r="N18" s="96"/>
      <c r="O18" s="97"/>
      <c r="P18" s="98"/>
      <c r="Q18" s="98"/>
      <c r="R18" s="99"/>
    </row>
    <row r="19" spans="1:18" ht="20.25">
      <c r="A19" s="229"/>
      <c r="B19" s="242"/>
      <c r="C19" s="242"/>
      <c r="D19" s="230"/>
      <c r="E19" s="87"/>
      <c r="F19" s="91"/>
      <c r="G19" s="87"/>
      <c r="H19" s="100"/>
      <c r="I19" s="93"/>
      <c r="J19" s="94" t="s">
        <v>73</v>
      </c>
      <c r="K19" s="95"/>
      <c r="L19" s="93"/>
      <c r="M19" s="93"/>
      <c r="N19" s="96"/>
      <c r="O19" s="97"/>
      <c r="P19" s="98"/>
      <c r="Q19" s="98"/>
      <c r="R19" s="99"/>
    </row>
    <row r="20" spans="1:18" ht="20.25">
      <c r="A20" s="229"/>
      <c r="B20" s="242"/>
      <c r="C20" s="242"/>
      <c r="D20" s="230"/>
      <c r="E20" s="101"/>
      <c r="F20" s="91"/>
      <c r="G20" s="101"/>
      <c r="H20" s="100"/>
      <c r="I20" s="93"/>
      <c r="J20" s="102" t="s">
        <v>74</v>
      </c>
      <c r="K20" s="95"/>
      <c r="L20" s="93"/>
      <c r="M20" s="93"/>
      <c r="N20" s="96"/>
      <c r="O20" s="97"/>
      <c r="P20" s="98"/>
      <c r="Q20" s="98"/>
      <c r="R20" s="99"/>
    </row>
    <row r="21" spans="1:18" ht="20.25">
      <c r="A21" s="229">
        <v>2</v>
      </c>
      <c r="B21" s="242" t="s">
        <v>16</v>
      </c>
      <c r="C21" s="242" t="s">
        <v>17</v>
      </c>
      <c r="D21" s="230" t="s">
        <v>75</v>
      </c>
      <c r="E21" s="77">
        <f>F21+G21+M21+N21+O21</f>
        <v>2476000</v>
      </c>
      <c r="F21" s="103"/>
      <c r="G21" s="77">
        <f>H21+I21+K21+K22+K23+K24+L21</f>
        <v>226000</v>
      </c>
      <c r="H21" s="79">
        <v>226000</v>
      </c>
      <c r="I21" s="80"/>
      <c r="J21" s="81" t="s">
        <v>70</v>
      </c>
      <c r="K21" s="82"/>
      <c r="L21" s="80"/>
      <c r="M21" s="80">
        <v>2250000</v>
      </c>
      <c r="N21" s="83"/>
      <c r="O21" s="84"/>
      <c r="P21" s="85"/>
      <c r="Q21" s="85"/>
      <c r="R21" s="86" t="s">
        <v>71</v>
      </c>
    </row>
    <row r="22" spans="1:18" ht="20.25">
      <c r="A22" s="229"/>
      <c r="B22" s="242"/>
      <c r="C22" s="242"/>
      <c r="D22" s="230"/>
      <c r="E22" s="87"/>
      <c r="F22" s="91"/>
      <c r="G22" s="87"/>
      <c r="H22" s="100"/>
      <c r="I22" s="93"/>
      <c r="J22" s="94" t="s">
        <v>72</v>
      </c>
      <c r="K22" s="95"/>
      <c r="L22" s="93"/>
      <c r="M22" s="93"/>
      <c r="N22" s="96"/>
      <c r="O22" s="97"/>
      <c r="P22" s="98"/>
      <c r="Q22" s="98"/>
      <c r="R22" s="99"/>
    </row>
    <row r="23" spans="1:18" ht="20.25">
      <c r="A23" s="229"/>
      <c r="B23" s="242"/>
      <c r="C23" s="242"/>
      <c r="D23" s="230"/>
      <c r="E23" s="87"/>
      <c r="F23" s="91"/>
      <c r="G23" s="87"/>
      <c r="H23" s="100"/>
      <c r="I23" s="93"/>
      <c r="J23" s="94" t="s">
        <v>73</v>
      </c>
      <c r="K23" s="95"/>
      <c r="L23" s="93"/>
      <c r="M23" s="93"/>
      <c r="N23" s="96"/>
      <c r="O23" s="97"/>
      <c r="P23" s="98"/>
      <c r="Q23" s="98"/>
      <c r="R23" s="99"/>
    </row>
    <row r="24" spans="1:18" ht="20.25">
      <c r="A24" s="229"/>
      <c r="B24" s="242"/>
      <c r="C24" s="242"/>
      <c r="D24" s="230"/>
      <c r="E24" s="101"/>
      <c r="F24" s="91"/>
      <c r="G24" s="101"/>
      <c r="H24" s="100"/>
      <c r="I24" s="93"/>
      <c r="J24" s="102" t="s">
        <v>74</v>
      </c>
      <c r="K24" s="95"/>
      <c r="L24" s="93"/>
      <c r="M24" s="93"/>
      <c r="N24" s="96"/>
      <c r="O24" s="97"/>
      <c r="P24" s="98"/>
      <c r="Q24" s="98"/>
      <c r="R24" s="99"/>
    </row>
    <row r="25" spans="1:18" ht="20.25">
      <c r="A25" s="229">
        <v>3</v>
      </c>
      <c r="B25" s="242" t="s">
        <v>16</v>
      </c>
      <c r="C25" s="242" t="s">
        <v>17</v>
      </c>
      <c r="D25" s="230" t="s">
        <v>76</v>
      </c>
      <c r="E25" s="77">
        <f>F25+G25+M25+N25+O25</f>
        <v>2123616</v>
      </c>
      <c r="F25" s="78">
        <v>46116</v>
      </c>
      <c r="G25" s="77">
        <f>H25+I25+K25+K26+K27+K28+L25</f>
        <v>100000</v>
      </c>
      <c r="H25" s="79">
        <v>100000</v>
      </c>
      <c r="I25" s="80"/>
      <c r="J25" s="81" t="s">
        <v>70</v>
      </c>
      <c r="K25" s="82"/>
      <c r="L25" s="80"/>
      <c r="M25" s="80">
        <v>1977500</v>
      </c>
      <c r="N25" s="83"/>
      <c r="O25" s="84"/>
      <c r="P25" s="85"/>
      <c r="Q25" s="85"/>
      <c r="R25" s="86" t="s">
        <v>71</v>
      </c>
    </row>
    <row r="26" spans="1:18" ht="20.25">
      <c r="A26" s="229"/>
      <c r="B26" s="242"/>
      <c r="C26" s="242"/>
      <c r="D26" s="230"/>
      <c r="E26" s="87"/>
      <c r="F26" s="91"/>
      <c r="G26" s="87"/>
      <c r="H26" s="100"/>
      <c r="I26" s="93"/>
      <c r="J26" s="94" t="s">
        <v>72</v>
      </c>
      <c r="K26" s="95"/>
      <c r="L26" s="93"/>
      <c r="M26" s="93"/>
      <c r="N26" s="96"/>
      <c r="O26" s="97"/>
      <c r="P26" s="98"/>
      <c r="Q26" s="98"/>
      <c r="R26" s="99"/>
    </row>
    <row r="27" spans="1:18" ht="20.25">
      <c r="A27" s="229"/>
      <c r="B27" s="242"/>
      <c r="C27" s="242"/>
      <c r="D27" s="230"/>
      <c r="E27" s="87"/>
      <c r="F27" s="91"/>
      <c r="G27" s="87"/>
      <c r="H27" s="100"/>
      <c r="I27" s="93"/>
      <c r="J27" s="94" t="s">
        <v>73</v>
      </c>
      <c r="K27" s="95"/>
      <c r="L27" s="93"/>
      <c r="M27" s="93"/>
      <c r="N27" s="96"/>
      <c r="O27" s="97"/>
      <c r="P27" s="98"/>
      <c r="Q27" s="98"/>
      <c r="R27" s="99"/>
    </row>
    <row r="28" spans="1:18" ht="20.25">
      <c r="A28" s="229"/>
      <c r="B28" s="242"/>
      <c r="C28" s="242"/>
      <c r="D28" s="230"/>
      <c r="E28" s="101"/>
      <c r="F28" s="91"/>
      <c r="G28" s="101"/>
      <c r="H28" s="100"/>
      <c r="I28" s="93"/>
      <c r="J28" s="102" t="s">
        <v>74</v>
      </c>
      <c r="K28" s="95"/>
      <c r="L28" s="93"/>
      <c r="M28" s="93"/>
      <c r="N28" s="96"/>
      <c r="O28" s="97"/>
      <c r="P28" s="98"/>
      <c r="Q28" s="98"/>
      <c r="R28" s="99"/>
    </row>
    <row r="29" spans="1:18" ht="20.25">
      <c r="A29" s="229">
        <v>4</v>
      </c>
      <c r="B29" s="242" t="s">
        <v>16</v>
      </c>
      <c r="C29" s="242" t="s">
        <v>17</v>
      </c>
      <c r="D29" s="230" t="s">
        <v>77</v>
      </c>
      <c r="E29" s="77">
        <f>F29+G29+M29+N29+O29</f>
        <v>926534</v>
      </c>
      <c r="F29" s="78">
        <v>24034</v>
      </c>
      <c r="G29" s="77">
        <f>H29+I29+K29+K30+K31+K32+L29</f>
        <v>100000</v>
      </c>
      <c r="H29" s="79">
        <v>100000</v>
      </c>
      <c r="I29" s="80"/>
      <c r="J29" s="81" t="s">
        <v>70</v>
      </c>
      <c r="K29" s="82"/>
      <c r="L29" s="80"/>
      <c r="M29" s="80">
        <v>802500</v>
      </c>
      <c r="N29" s="83"/>
      <c r="O29" s="84"/>
      <c r="P29" s="85"/>
      <c r="Q29" s="85"/>
      <c r="R29" s="86" t="s">
        <v>71</v>
      </c>
    </row>
    <row r="30" spans="1:18" ht="20.25">
      <c r="A30" s="229"/>
      <c r="B30" s="242"/>
      <c r="C30" s="242"/>
      <c r="D30" s="230"/>
      <c r="E30" s="87"/>
      <c r="F30" s="91"/>
      <c r="G30" s="87"/>
      <c r="H30" s="100"/>
      <c r="I30" s="93"/>
      <c r="J30" s="94" t="s">
        <v>72</v>
      </c>
      <c r="K30" s="95"/>
      <c r="L30" s="93"/>
      <c r="M30" s="93"/>
      <c r="N30" s="96"/>
      <c r="O30" s="97"/>
      <c r="P30" s="98"/>
      <c r="Q30" s="98"/>
      <c r="R30" s="99"/>
    </row>
    <row r="31" spans="1:18" ht="20.25">
      <c r="A31" s="229"/>
      <c r="B31" s="242"/>
      <c r="C31" s="242"/>
      <c r="D31" s="230"/>
      <c r="E31" s="87"/>
      <c r="F31" s="91"/>
      <c r="G31" s="87"/>
      <c r="H31" s="100"/>
      <c r="I31" s="93"/>
      <c r="J31" s="94" t="s">
        <v>73</v>
      </c>
      <c r="K31" s="95"/>
      <c r="L31" s="93"/>
      <c r="M31" s="93"/>
      <c r="N31" s="96"/>
      <c r="O31" s="97"/>
      <c r="P31" s="98"/>
      <c r="Q31" s="98"/>
      <c r="R31" s="99"/>
    </row>
    <row r="32" spans="1:18" ht="20.25">
      <c r="A32" s="229"/>
      <c r="B32" s="242"/>
      <c r="C32" s="242"/>
      <c r="D32" s="230"/>
      <c r="E32" s="87"/>
      <c r="F32" s="91"/>
      <c r="G32" s="87"/>
      <c r="H32" s="100"/>
      <c r="I32" s="93"/>
      <c r="J32" s="94" t="s">
        <v>74</v>
      </c>
      <c r="K32" s="95"/>
      <c r="L32" s="93"/>
      <c r="M32" s="93"/>
      <c r="N32" s="96"/>
      <c r="O32" s="97"/>
      <c r="P32" s="98"/>
      <c r="Q32" s="98"/>
      <c r="R32" s="99"/>
    </row>
    <row r="33" spans="1:18" ht="34.5" customHeight="1">
      <c r="A33" s="104"/>
      <c r="B33" s="105"/>
      <c r="C33" s="105"/>
      <c r="D33" s="106" t="s">
        <v>21</v>
      </c>
      <c r="E33" s="107">
        <f>SUM(E17:E32)</f>
        <v>8647430</v>
      </c>
      <c r="F33" s="107">
        <f>SUM(F17:F32)</f>
        <v>141430</v>
      </c>
      <c r="G33" s="107">
        <f>SUM(G17:G32)</f>
        <v>576000</v>
      </c>
      <c r="H33" s="107">
        <f>SUM(H17:H32)</f>
        <v>576000</v>
      </c>
      <c r="I33" s="107"/>
      <c r="J33" s="108"/>
      <c r="K33" s="109"/>
      <c r="L33" s="107"/>
      <c r="M33" s="107">
        <f>SUM(M17:M32)</f>
        <v>7930000</v>
      </c>
      <c r="N33" s="110"/>
      <c r="O33" s="111"/>
      <c r="P33" s="112"/>
      <c r="Q33" s="112"/>
      <c r="R33" s="73"/>
    </row>
    <row r="34" spans="1:18" ht="20.25">
      <c r="A34" s="229">
        <v>5</v>
      </c>
      <c r="B34" s="229">
        <v>600</v>
      </c>
      <c r="C34" s="229">
        <v>60013</v>
      </c>
      <c r="D34" s="230" t="s">
        <v>78</v>
      </c>
      <c r="E34" s="87">
        <f>F34+G34+M34+N34+O34</f>
        <v>3860000</v>
      </c>
      <c r="F34" s="87">
        <v>900000</v>
      </c>
      <c r="G34" s="87">
        <v>300000</v>
      </c>
      <c r="H34" s="87">
        <v>300000</v>
      </c>
      <c r="I34" s="93"/>
      <c r="J34" s="94" t="s">
        <v>70</v>
      </c>
      <c r="K34" s="95"/>
      <c r="L34" s="93"/>
      <c r="M34" s="93">
        <v>2660000</v>
      </c>
      <c r="N34" s="93"/>
      <c r="O34" s="97"/>
      <c r="P34" s="98">
        <v>611683</v>
      </c>
      <c r="Q34" s="98">
        <f>H34-P34</f>
        <v>-311683</v>
      </c>
      <c r="R34" s="113" t="s">
        <v>71</v>
      </c>
    </row>
    <row r="35" spans="1:18" ht="20.25">
      <c r="A35" s="229"/>
      <c r="B35" s="229"/>
      <c r="C35" s="229"/>
      <c r="D35" s="230"/>
      <c r="E35" s="87"/>
      <c r="F35" s="87"/>
      <c r="G35" s="87"/>
      <c r="H35" s="114"/>
      <c r="I35" s="93"/>
      <c r="J35" s="94" t="s">
        <v>72</v>
      </c>
      <c r="K35" s="95"/>
      <c r="L35" s="93"/>
      <c r="M35" s="93"/>
      <c r="N35" s="93"/>
      <c r="O35" s="97"/>
      <c r="P35" s="115"/>
      <c r="Q35" s="115"/>
      <c r="R35" s="99" t="s">
        <v>79</v>
      </c>
    </row>
    <row r="36" spans="1:18" ht="20.25">
      <c r="A36" s="229"/>
      <c r="B36" s="229"/>
      <c r="C36" s="229"/>
      <c r="D36" s="230"/>
      <c r="E36" s="87"/>
      <c r="F36" s="87"/>
      <c r="G36" s="87"/>
      <c r="H36" s="114"/>
      <c r="I36" s="93"/>
      <c r="J36" s="94" t="s">
        <v>73</v>
      </c>
      <c r="K36" s="95"/>
      <c r="L36" s="93"/>
      <c r="M36" s="93"/>
      <c r="N36" s="93"/>
      <c r="O36" s="97"/>
      <c r="P36" s="115"/>
      <c r="Q36" s="115"/>
      <c r="R36" s="99"/>
    </row>
    <row r="37" spans="1:18" ht="20.25">
      <c r="A37" s="229"/>
      <c r="B37" s="229"/>
      <c r="C37" s="229"/>
      <c r="D37" s="230"/>
      <c r="E37" s="101"/>
      <c r="F37" s="101"/>
      <c r="G37" s="87"/>
      <c r="H37" s="116"/>
      <c r="I37" s="117"/>
      <c r="J37" s="102" t="s">
        <v>74</v>
      </c>
      <c r="K37" s="118"/>
      <c r="L37" s="117"/>
      <c r="M37" s="117"/>
      <c r="N37" s="117"/>
      <c r="O37" s="119"/>
      <c r="P37" s="98"/>
      <c r="Q37" s="98"/>
      <c r="R37" s="120"/>
    </row>
    <row r="38" spans="1:18" ht="20.25">
      <c r="A38" s="229">
        <v>6</v>
      </c>
      <c r="B38" s="229">
        <v>600</v>
      </c>
      <c r="C38" s="229">
        <v>60013</v>
      </c>
      <c r="D38" s="230" t="s">
        <v>80</v>
      </c>
      <c r="E38" s="77">
        <f>F38+G38+M38+N38+O38</f>
        <v>305000</v>
      </c>
      <c r="F38" s="87">
        <v>30000</v>
      </c>
      <c r="G38" s="77">
        <f>H38+I38+K38+K39+K40+K41+L38</f>
        <v>175000</v>
      </c>
      <c r="H38" s="87">
        <v>175000</v>
      </c>
      <c r="I38" s="93"/>
      <c r="J38" s="81" t="s">
        <v>70</v>
      </c>
      <c r="K38" s="95"/>
      <c r="L38" s="93"/>
      <c r="M38" s="93">
        <v>100000</v>
      </c>
      <c r="N38" s="93"/>
      <c r="O38" s="97"/>
      <c r="P38" s="98"/>
      <c r="Q38" s="98"/>
      <c r="R38" s="86" t="s">
        <v>71</v>
      </c>
    </row>
    <row r="39" spans="1:18" ht="20.25">
      <c r="A39" s="229"/>
      <c r="B39" s="229"/>
      <c r="C39" s="229"/>
      <c r="D39" s="230"/>
      <c r="E39" s="87"/>
      <c r="F39" s="114"/>
      <c r="G39" s="87"/>
      <c r="H39" s="114"/>
      <c r="I39" s="93"/>
      <c r="J39" s="94" t="s">
        <v>72</v>
      </c>
      <c r="K39" s="95"/>
      <c r="L39" s="93"/>
      <c r="M39" s="93"/>
      <c r="N39" s="93"/>
      <c r="O39" s="97"/>
      <c r="P39" s="98"/>
      <c r="Q39" s="98"/>
      <c r="R39" s="99" t="s">
        <v>79</v>
      </c>
    </row>
    <row r="40" spans="1:18" ht="20.25">
      <c r="A40" s="229"/>
      <c r="B40" s="229"/>
      <c r="C40" s="229"/>
      <c r="D40" s="230"/>
      <c r="E40" s="87"/>
      <c r="F40" s="114"/>
      <c r="G40" s="87"/>
      <c r="H40" s="114"/>
      <c r="I40" s="93"/>
      <c r="J40" s="94" t="s">
        <v>73</v>
      </c>
      <c r="K40" s="95"/>
      <c r="L40" s="93"/>
      <c r="M40" s="93"/>
      <c r="N40" s="93"/>
      <c r="O40" s="97"/>
      <c r="P40" s="98"/>
      <c r="Q40" s="98"/>
      <c r="R40" s="99"/>
    </row>
    <row r="41" spans="1:18" ht="53.25" customHeight="1">
      <c r="A41" s="229"/>
      <c r="B41" s="229"/>
      <c r="C41" s="229"/>
      <c r="D41" s="230"/>
      <c r="E41" s="87"/>
      <c r="F41" s="114"/>
      <c r="G41" s="87"/>
      <c r="H41" s="114"/>
      <c r="I41" s="93"/>
      <c r="J41" s="102" t="s">
        <v>74</v>
      </c>
      <c r="K41" s="95"/>
      <c r="L41" s="93"/>
      <c r="M41" s="93"/>
      <c r="N41" s="93"/>
      <c r="O41" s="97"/>
      <c r="P41" s="98"/>
      <c r="Q41" s="98"/>
      <c r="R41" s="99"/>
    </row>
    <row r="42" spans="1:18" ht="20.25" hidden="1">
      <c r="A42" s="229">
        <v>7</v>
      </c>
      <c r="B42" s="241">
        <v>600</v>
      </c>
      <c r="C42" s="241">
        <v>60014</v>
      </c>
      <c r="D42" s="238" t="s">
        <v>81</v>
      </c>
      <c r="E42" s="77">
        <v>0</v>
      </c>
      <c r="F42" s="103"/>
      <c r="G42" s="77">
        <v>0</v>
      </c>
      <c r="H42" s="79">
        <v>0</v>
      </c>
      <c r="I42" s="80"/>
      <c r="J42" s="81" t="s">
        <v>70</v>
      </c>
      <c r="K42" s="82"/>
      <c r="L42" s="80"/>
      <c r="M42" s="80">
        <v>0</v>
      </c>
      <c r="N42" s="121">
        <v>0</v>
      </c>
      <c r="O42" s="84"/>
      <c r="P42" s="98">
        <v>1000000</v>
      </c>
      <c r="Q42" s="98">
        <f>H42-P42</f>
        <v>-1000000</v>
      </c>
      <c r="R42" s="122" t="s">
        <v>25</v>
      </c>
    </row>
    <row r="43" spans="1:18" ht="38.25" customHeight="1" hidden="1">
      <c r="A43" s="229"/>
      <c r="B43" s="241"/>
      <c r="C43" s="241"/>
      <c r="D43" s="238"/>
      <c r="E43" s="87"/>
      <c r="F43" s="91"/>
      <c r="G43" s="87"/>
      <c r="H43" s="92"/>
      <c r="I43" s="93"/>
      <c r="J43" s="94" t="s">
        <v>72</v>
      </c>
      <c r="K43" s="95"/>
      <c r="L43" s="93"/>
      <c r="M43" s="93"/>
      <c r="N43" s="96"/>
      <c r="O43" s="97"/>
      <c r="P43" s="115"/>
      <c r="Q43" s="115"/>
      <c r="R43" s="99" t="s">
        <v>82</v>
      </c>
    </row>
    <row r="44" spans="1:18" ht="20.25" hidden="1">
      <c r="A44" s="229"/>
      <c r="B44" s="241"/>
      <c r="C44" s="241"/>
      <c r="D44" s="238"/>
      <c r="E44" s="87"/>
      <c r="F44" s="91"/>
      <c r="G44" s="87"/>
      <c r="H44" s="92"/>
      <c r="I44" s="93"/>
      <c r="J44" s="94" t="s">
        <v>73</v>
      </c>
      <c r="K44" s="95"/>
      <c r="L44" s="93"/>
      <c r="M44" s="93"/>
      <c r="N44" s="96"/>
      <c r="O44" s="97"/>
      <c r="P44" s="115"/>
      <c r="Q44" s="115"/>
      <c r="R44" s="99"/>
    </row>
    <row r="45" spans="1:18" ht="45.75" customHeight="1" hidden="1">
      <c r="A45" s="229"/>
      <c r="B45" s="241"/>
      <c r="C45" s="241"/>
      <c r="D45" s="238"/>
      <c r="E45" s="87"/>
      <c r="F45" s="91"/>
      <c r="G45" s="87"/>
      <c r="H45" s="92"/>
      <c r="I45" s="93"/>
      <c r="J45" s="94" t="s">
        <v>74</v>
      </c>
      <c r="K45" s="95"/>
      <c r="L45" s="93"/>
      <c r="M45" s="93"/>
      <c r="N45" s="96"/>
      <c r="O45" s="97"/>
      <c r="P45" s="98"/>
      <c r="Q45" s="98"/>
      <c r="R45" s="99"/>
    </row>
    <row r="46" spans="1:18" ht="20.25">
      <c r="A46" s="229">
        <v>7</v>
      </c>
      <c r="B46" s="240">
        <v>600</v>
      </c>
      <c r="C46" s="240">
        <v>60016</v>
      </c>
      <c r="D46" s="230" t="s">
        <v>83</v>
      </c>
      <c r="E46" s="77">
        <f>F46+G46+M46+N46+O46</f>
        <v>200000</v>
      </c>
      <c r="F46" s="78">
        <v>50000</v>
      </c>
      <c r="G46" s="77">
        <f>H46+I46+K46+K47+K48+K49+L46</f>
        <v>100000</v>
      </c>
      <c r="H46" s="79">
        <v>100000</v>
      </c>
      <c r="I46" s="80"/>
      <c r="J46" s="81" t="s">
        <v>70</v>
      </c>
      <c r="K46" s="82"/>
      <c r="L46" s="80"/>
      <c r="M46" s="80">
        <v>50000</v>
      </c>
      <c r="N46" s="83"/>
      <c r="O46" s="84"/>
      <c r="P46" s="85"/>
      <c r="Q46" s="85"/>
      <c r="R46" s="122" t="s">
        <v>25</v>
      </c>
    </row>
    <row r="47" spans="1:18" ht="20.25">
      <c r="A47" s="229"/>
      <c r="B47" s="240"/>
      <c r="C47" s="240"/>
      <c r="D47" s="230"/>
      <c r="E47" s="87"/>
      <c r="F47" s="91"/>
      <c r="G47" s="87"/>
      <c r="H47" s="92"/>
      <c r="I47" s="93"/>
      <c r="J47" s="94" t="s">
        <v>72</v>
      </c>
      <c r="K47" s="95"/>
      <c r="L47" s="93"/>
      <c r="M47" s="93"/>
      <c r="N47" s="96"/>
      <c r="O47" s="97"/>
      <c r="P47" s="115"/>
      <c r="Q47" s="115"/>
      <c r="R47" s="99"/>
    </row>
    <row r="48" spans="1:18" ht="20.25">
      <c r="A48" s="229"/>
      <c r="B48" s="240"/>
      <c r="C48" s="240"/>
      <c r="D48" s="230"/>
      <c r="E48" s="87"/>
      <c r="F48" s="91"/>
      <c r="G48" s="87"/>
      <c r="H48" s="92"/>
      <c r="I48" s="93"/>
      <c r="J48" s="94" t="s">
        <v>73</v>
      </c>
      <c r="K48" s="95"/>
      <c r="L48" s="93"/>
      <c r="M48" s="93"/>
      <c r="N48" s="96"/>
      <c r="O48" s="97"/>
      <c r="P48" s="115"/>
      <c r="Q48" s="115"/>
      <c r="R48" s="99"/>
    </row>
    <row r="49" spans="1:18" ht="20.25">
      <c r="A49" s="229"/>
      <c r="B49" s="240"/>
      <c r="C49" s="240"/>
      <c r="D49" s="230"/>
      <c r="E49" s="101"/>
      <c r="F49" s="123"/>
      <c r="G49" s="101"/>
      <c r="H49" s="124"/>
      <c r="I49" s="117"/>
      <c r="J49" s="102" t="s">
        <v>74</v>
      </c>
      <c r="K49" s="118"/>
      <c r="L49" s="117"/>
      <c r="M49" s="117"/>
      <c r="N49" s="125"/>
      <c r="O49" s="119"/>
      <c r="P49" s="126"/>
      <c r="Q49" s="126"/>
      <c r="R49" s="120"/>
    </row>
    <row r="50" spans="1:18" ht="53.25" customHeight="1">
      <c r="A50" s="127"/>
      <c r="B50" s="128"/>
      <c r="C50" s="128"/>
      <c r="D50" s="129" t="s">
        <v>29</v>
      </c>
      <c r="E50" s="130">
        <f>SUM(E34:E49)</f>
        <v>4365000</v>
      </c>
      <c r="F50" s="130">
        <f>SUM(F34:F49)</f>
        <v>980000</v>
      </c>
      <c r="G50" s="130">
        <f>SUM(G34:G49)</f>
        <v>575000</v>
      </c>
      <c r="H50" s="130">
        <f>SUM(H34:H49)</f>
        <v>575000</v>
      </c>
      <c r="I50" s="130"/>
      <c r="J50" s="239"/>
      <c r="K50" s="239"/>
      <c r="L50" s="130"/>
      <c r="M50" s="130">
        <f>SUM(M34:M49)</f>
        <v>2810000</v>
      </c>
      <c r="N50" s="130">
        <f>SUM(N34:N49)</f>
        <v>0</v>
      </c>
      <c r="O50" s="131"/>
      <c r="P50" s="112"/>
      <c r="Q50" s="112"/>
      <c r="R50" s="73"/>
    </row>
    <row r="51" spans="1:18" ht="20.25">
      <c r="A51" s="231">
        <v>8</v>
      </c>
      <c r="B51" s="231">
        <v>700</v>
      </c>
      <c r="C51" s="231">
        <v>70095</v>
      </c>
      <c r="D51" s="233" t="s">
        <v>84</v>
      </c>
      <c r="E51" s="132">
        <f>F51+G51+M51+N51+O51</f>
        <v>5000000</v>
      </c>
      <c r="F51" s="132">
        <v>20000</v>
      </c>
      <c r="G51" s="132">
        <f>H51+I51+K51+K52+K53+K54+L51</f>
        <v>500000</v>
      </c>
      <c r="H51" s="132">
        <v>500000</v>
      </c>
      <c r="I51" s="133"/>
      <c r="J51" s="134" t="s">
        <v>70</v>
      </c>
      <c r="K51" s="135"/>
      <c r="L51" s="132"/>
      <c r="M51" s="132">
        <v>2480000</v>
      </c>
      <c r="N51" s="132">
        <v>2000000</v>
      </c>
      <c r="O51" s="136"/>
      <c r="P51" s="137">
        <v>100000</v>
      </c>
      <c r="Q51" s="137">
        <f>H51-P51</f>
        <v>400000</v>
      </c>
      <c r="R51" s="138" t="s">
        <v>25</v>
      </c>
    </row>
    <row r="52" spans="1:18" ht="20.25">
      <c r="A52" s="231"/>
      <c r="B52" s="231"/>
      <c r="C52" s="231"/>
      <c r="D52" s="233"/>
      <c r="E52" s="87"/>
      <c r="F52" s="87"/>
      <c r="G52" s="87"/>
      <c r="H52" s="87"/>
      <c r="I52" s="93"/>
      <c r="J52" s="94" t="s">
        <v>72</v>
      </c>
      <c r="K52" s="95"/>
      <c r="L52" s="87"/>
      <c r="M52" s="87"/>
      <c r="N52" s="87"/>
      <c r="O52" s="97"/>
      <c r="P52" s="115"/>
      <c r="Q52" s="115"/>
      <c r="R52" s="99"/>
    </row>
    <row r="53" spans="1:18" ht="20.25">
      <c r="A53" s="231"/>
      <c r="B53" s="231"/>
      <c r="C53" s="231"/>
      <c r="D53" s="233"/>
      <c r="E53" s="87"/>
      <c r="F53" s="87"/>
      <c r="G53" s="87"/>
      <c r="H53" s="87"/>
      <c r="I53" s="93"/>
      <c r="J53" s="94" t="s">
        <v>73</v>
      </c>
      <c r="K53" s="95"/>
      <c r="L53" s="87"/>
      <c r="M53" s="87"/>
      <c r="N53" s="87"/>
      <c r="O53" s="97"/>
      <c r="P53" s="115"/>
      <c r="Q53" s="115"/>
      <c r="R53" s="99"/>
    </row>
    <row r="54" spans="1:18" ht="20.25">
      <c r="A54" s="231"/>
      <c r="B54" s="231"/>
      <c r="C54" s="231"/>
      <c r="D54" s="233"/>
      <c r="E54" s="139"/>
      <c r="F54" s="139"/>
      <c r="G54" s="139"/>
      <c r="H54" s="139"/>
      <c r="I54" s="140"/>
      <c r="J54" s="141" t="s">
        <v>74</v>
      </c>
      <c r="K54" s="142"/>
      <c r="L54" s="139"/>
      <c r="M54" s="139"/>
      <c r="N54" s="139"/>
      <c r="O54" s="143"/>
      <c r="P54" s="144"/>
      <c r="Q54" s="144"/>
      <c r="R54" s="145"/>
    </row>
    <row r="55" spans="1:18" ht="20.25">
      <c r="A55" s="237">
        <v>9</v>
      </c>
      <c r="B55" s="237">
        <v>700</v>
      </c>
      <c r="C55" s="237">
        <v>70095</v>
      </c>
      <c r="D55" s="238" t="s">
        <v>85</v>
      </c>
      <c r="E55" s="77">
        <v>602975</v>
      </c>
      <c r="F55" s="77">
        <v>10980</v>
      </c>
      <c r="G55" s="77">
        <v>591995</v>
      </c>
      <c r="H55" s="80">
        <v>172495</v>
      </c>
      <c r="I55" s="80">
        <v>419500</v>
      </c>
      <c r="J55" s="81" t="s">
        <v>70</v>
      </c>
      <c r="K55" s="82"/>
      <c r="L55" s="80"/>
      <c r="M55" s="80"/>
      <c r="N55" s="77"/>
      <c r="O55" s="84"/>
      <c r="P55" s="98">
        <v>83243</v>
      </c>
      <c r="Q55" s="98">
        <f>H55-P55</f>
        <v>89252</v>
      </c>
      <c r="R55" s="122" t="s">
        <v>25</v>
      </c>
    </row>
    <row r="56" spans="1:18" ht="24.75" customHeight="1">
      <c r="A56" s="237"/>
      <c r="B56" s="237"/>
      <c r="C56" s="237"/>
      <c r="D56" s="238"/>
      <c r="E56" s="87"/>
      <c r="F56" s="87"/>
      <c r="G56" s="87"/>
      <c r="H56" s="93"/>
      <c r="I56" s="93"/>
      <c r="J56" s="94" t="s">
        <v>72</v>
      </c>
      <c r="K56" s="95"/>
      <c r="L56" s="93"/>
      <c r="M56" s="93"/>
      <c r="N56" s="87"/>
      <c r="O56" s="97"/>
      <c r="P56" s="146"/>
      <c r="Q56" s="146"/>
      <c r="R56" s="99"/>
    </row>
    <row r="57" spans="1:18" ht="20.25">
      <c r="A57" s="237"/>
      <c r="B57" s="237"/>
      <c r="C57" s="237"/>
      <c r="D57" s="238"/>
      <c r="E57" s="87"/>
      <c r="F57" s="87"/>
      <c r="G57" s="87"/>
      <c r="H57" s="93"/>
      <c r="I57" s="93"/>
      <c r="J57" s="94" t="s">
        <v>73</v>
      </c>
      <c r="K57" s="95"/>
      <c r="L57" s="93"/>
      <c r="M57" s="93"/>
      <c r="N57" s="87"/>
      <c r="O57" s="97"/>
      <c r="P57" s="146"/>
      <c r="Q57" s="146"/>
      <c r="R57" s="99"/>
    </row>
    <row r="58" spans="1:18" ht="20.25">
      <c r="A58" s="237"/>
      <c r="B58" s="237"/>
      <c r="C58" s="237"/>
      <c r="D58" s="238"/>
      <c r="E58" s="87"/>
      <c r="F58" s="87"/>
      <c r="G58" s="87"/>
      <c r="H58" s="93"/>
      <c r="I58" s="93"/>
      <c r="J58" s="94" t="s">
        <v>74</v>
      </c>
      <c r="K58" s="95"/>
      <c r="L58" s="93"/>
      <c r="M58" s="93"/>
      <c r="N58" s="87"/>
      <c r="O58" s="97"/>
      <c r="P58" s="98"/>
      <c r="Q58" s="98"/>
      <c r="R58" s="99"/>
    </row>
    <row r="59" spans="1:18" ht="55.5" customHeight="1">
      <c r="A59" s="74"/>
      <c r="B59" s="147"/>
      <c r="C59" s="147"/>
      <c r="D59" s="148" t="s">
        <v>31</v>
      </c>
      <c r="E59" s="107">
        <f>SUM(E51:E58)</f>
        <v>5602975</v>
      </c>
      <c r="F59" s="107">
        <f>SUM(F51:F58)</f>
        <v>30980</v>
      </c>
      <c r="G59" s="107">
        <f>SUM(G51:G58)</f>
        <v>1091995</v>
      </c>
      <c r="H59" s="107">
        <f>SUM(H51:H58)</f>
        <v>672495</v>
      </c>
      <c r="I59" s="107">
        <f>SUM(I51:I58)</f>
        <v>419500</v>
      </c>
      <c r="J59" s="108"/>
      <c r="K59" s="109"/>
      <c r="L59" s="107"/>
      <c r="M59" s="107">
        <f>SUM(M51:M58)</f>
        <v>2480000</v>
      </c>
      <c r="N59" s="107">
        <f>SUM(N51:N58)</f>
        <v>2000000</v>
      </c>
      <c r="O59" s="111"/>
      <c r="P59" s="112"/>
      <c r="Q59" s="112"/>
      <c r="R59" s="73"/>
    </row>
    <row r="60" spans="1:19" ht="20.25">
      <c r="A60" s="234">
        <v>10</v>
      </c>
      <c r="B60" s="235">
        <v>801</v>
      </c>
      <c r="C60" s="235">
        <v>80101</v>
      </c>
      <c r="D60" s="236" t="s">
        <v>86</v>
      </c>
      <c r="E60" s="87">
        <f>F60+G60+M60+N60+O60</f>
        <v>3000000</v>
      </c>
      <c r="F60" s="150"/>
      <c r="G60" s="87">
        <f>H60+I60+K60+K61+K62+K63+L60</f>
        <v>2000000</v>
      </c>
      <c r="H60" s="150">
        <v>1000000</v>
      </c>
      <c r="I60" s="151"/>
      <c r="J60" s="94" t="s">
        <v>70</v>
      </c>
      <c r="K60" s="152">
        <v>1000000</v>
      </c>
      <c r="L60" s="150"/>
      <c r="M60" s="150">
        <v>1000000</v>
      </c>
      <c r="N60" s="150"/>
      <c r="O60" s="153"/>
      <c r="P60" s="98">
        <v>50000</v>
      </c>
      <c r="Q60" s="98">
        <f>H60-P60</f>
        <v>950000</v>
      </c>
      <c r="R60" s="154" t="s">
        <v>25</v>
      </c>
      <c r="S60" s="155"/>
    </row>
    <row r="61" spans="1:19" ht="20.25">
      <c r="A61" s="234"/>
      <c r="B61" s="235"/>
      <c r="C61" s="235"/>
      <c r="D61" s="236"/>
      <c r="E61" s="87"/>
      <c r="F61" s="150"/>
      <c r="G61" s="87"/>
      <c r="H61" s="150"/>
      <c r="I61" s="151"/>
      <c r="J61" s="94" t="s">
        <v>72</v>
      </c>
      <c r="K61" s="156"/>
      <c r="L61" s="150"/>
      <c r="M61" s="150"/>
      <c r="N61" s="150"/>
      <c r="O61" s="153"/>
      <c r="P61" s="115"/>
      <c r="Q61" s="115"/>
      <c r="R61" s="154"/>
      <c r="S61" s="155"/>
    </row>
    <row r="62" spans="1:19" ht="20.25">
      <c r="A62" s="234"/>
      <c r="B62" s="235"/>
      <c r="C62" s="235"/>
      <c r="D62" s="236"/>
      <c r="E62" s="87"/>
      <c r="F62" s="150"/>
      <c r="G62" s="87"/>
      <c r="H62" s="150"/>
      <c r="I62" s="151"/>
      <c r="J62" s="94" t="s">
        <v>73</v>
      </c>
      <c r="K62" s="156"/>
      <c r="L62" s="150"/>
      <c r="M62" s="150"/>
      <c r="N62" s="150"/>
      <c r="O62" s="153"/>
      <c r="P62" s="115"/>
      <c r="Q62" s="115"/>
      <c r="R62" s="154"/>
      <c r="S62" s="155"/>
    </row>
    <row r="63" spans="1:19" ht="20.25">
      <c r="A63" s="234"/>
      <c r="B63" s="235"/>
      <c r="C63" s="235"/>
      <c r="D63" s="236"/>
      <c r="E63" s="101"/>
      <c r="F63" s="157"/>
      <c r="G63" s="87"/>
      <c r="H63" s="157"/>
      <c r="I63" s="158"/>
      <c r="J63" s="102" t="s">
        <v>74</v>
      </c>
      <c r="K63" s="159"/>
      <c r="L63" s="157"/>
      <c r="M63" s="157"/>
      <c r="N63" s="157"/>
      <c r="O63" s="160"/>
      <c r="P63" s="98"/>
      <c r="Q63" s="98"/>
      <c r="R63" s="149"/>
      <c r="S63" s="155"/>
    </row>
    <row r="64" spans="1:18" ht="20.25">
      <c r="A64" s="229">
        <v>11</v>
      </c>
      <c r="B64" s="229">
        <v>801</v>
      </c>
      <c r="C64" s="229">
        <v>80101</v>
      </c>
      <c r="D64" s="230" t="s">
        <v>87</v>
      </c>
      <c r="E64" s="77">
        <f>F64+G64+M64+N64+O64</f>
        <v>4475305</v>
      </c>
      <c r="F64" s="77">
        <v>32757</v>
      </c>
      <c r="G64" s="77">
        <f>H64+I64+K64+K65+K66+K67+L64</f>
        <v>4442548</v>
      </c>
      <c r="H64" s="77">
        <v>694307</v>
      </c>
      <c r="I64" s="80"/>
      <c r="J64" s="81" t="s">
        <v>70</v>
      </c>
      <c r="K64" s="161"/>
      <c r="L64" s="80"/>
      <c r="M64" s="80"/>
      <c r="N64" s="80"/>
      <c r="O64" s="84"/>
      <c r="P64" s="98">
        <v>56700</v>
      </c>
      <c r="Q64" s="98">
        <f>H64-P64</f>
        <v>637607</v>
      </c>
      <c r="R64" s="122" t="s">
        <v>25</v>
      </c>
    </row>
    <row r="65" spans="1:18" ht="20.25">
      <c r="A65" s="229"/>
      <c r="B65" s="229"/>
      <c r="C65" s="229"/>
      <c r="D65" s="230"/>
      <c r="E65" s="87"/>
      <c r="F65" s="87"/>
      <c r="G65" s="87"/>
      <c r="H65" s="87"/>
      <c r="I65" s="93"/>
      <c r="J65" s="94" t="s">
        <v>72</v>
      </c>
      <c r="K65" s="162"/>
      <c r="L65" s="93"/>
      <c r="M65" s="93"/>
      <c r="N65" s="93"/>
      <c r="O65" s="97"/>
      <c r="P65" s="115"/>
      <c r="Q65" s="115"/>
      <c r="R65" s="99"/>
    </row>
    <row r="66" spans="1:18" ht="20.25">
      <c r="A66" s="229"/>
      <c r="B66" s="229"/>
      <c r="C66" s="229"/>
      <c r="D66" s="230"/>
      <c r="E66" s="87"/>
      <c r="F66" s="87"/>
      <c r="G66" s="87"/>
      <c r="H66" s="87"/>
      <c r="I66" s="93"/>
      <c r="J66" s="94" t="s">
        <v>73</v>
      </c>
      <c r="K66" s="162"/>
      <c r="L66" s="93"/>
      <c r="M66" s="93"/>
      <c r="N66" s="93"/>
      <c r="O66" s="97"/>
      <c r="P66" s="115"/>
      <c r="Q66" s="115"/>
      <c r="R66" s="99"/>
    </row>
    <row r="67" spans="1:18" ht="20.25">
      <c r="A67" s="229"/>
      <c r="B67" s="229"/>
      <c r="C67" s="229"/>
      <c r="D67" s="230"/>
      <c r="E67" s="101"/>
      <c r="F67" s="101"/>
      <c r="G67" s="87"/>
      <c r="H67" s="101"/>
      <c r="I67" s="117"/>
      <c r="J67" s="102" t="s">
        <v>74</v>
      </c>
      <c r="K67" s="118">
        <v>3748241</v>
      </c>
      <c r="L67" s="117"/>
      <c r="M67" s="117"/>
      <c r="N67" s="117"/>
      <c r="O67" s="119"/>
      <c r="P67" s="98"/>
      <c r="Q67" s="98"/>
      <c r="R67" s="120"/>
    </row>
    <row r="68" spans="1:19" ht="20.25">
      <c r="A68" s="229">
        <v>12</v>
      </c>
      <c r="B68" s="229">
        <v>801</v>
      </c>
      <c r="C68" s="229">
        <v>80104</v>
      </c>
      <c r="D68" s="230" t="s">
        <v>88</v>
      </c>
      <c r="E68" s="77">
        <f>F68+G68+M68+N68+O68</f>
        <v>419316</v>
      </c>
      <c r="F68" s="77">
        <v>12200</v>
      </c>
      <c r="G68" s="77">
        <f>H68+I68+K68+K69+K70+K71+L68</f>
        <v>407116</v>
      </c>
      <c r="H68" s="77">
        <v>61067</v>
      </c>
      <c r="I68" s="80"/>
      <c r="J68" s="81" t="s">
        <v>70</v>
      </c>
      <c r="K68" s="161"/>
      <c r="L68" s="80"/>
      <c r="M68" s="79"/>
      <c r="N68" s="79"/>
      <c r="O68" s="77"/>
      <c r="P68" s="98">
        <v>18900</v>
      </c>
      <c r="Q68" s="98">
        <f>H68-P68</f>
        <v>42167</v>
      </c>
      <c r="R68" s="122" t="s">
        <v>25</v>
      </c>
      <c r="S68" s="163"/>
    </row>
    <row r="69" spans="1:19" ht="20.25">
      <c r="A69" s="229"/>
      <c r="B69" s="229"/>
      <c r="C69" s="229"/>
      <c r="D69" s="230"/>
      <c r="E69" s="87"/>
      <c r="F69" s="87"/>
      <c r="G69" s="87"/>
      <c r="H69" s="87"/>
      <c r="I69" s="93"/>
      <c r="J69" s="94" t="s">
        <v>72</v>
      </c>
      <c r="K69" s="162"/>
      <c r="L69" s="93"/>
      <c r="M69" s="100"/>
      <c r="N69" s="100"/>
      <c r="O69" s="87"/>
      <c r="P69" s="115"/>
      <c r="Q69" s="115"/>
      <c r="R69" s="99"/>
      <c r="S69" s="163"/>
    </row>
    <row r="70" spans="1:19" ht="20.25">
      <c r="A70" s="229"/>
      <c r="B70" s="229"/>
      <c r="C70" s="229"/>
      <c r="D70" s="230"/>
      <c r="E70" s="87"/>
      <c r="F70" s="87"/>
      <c r="G70" s="87"/>
      <c r="H70" s="87"/>
      <c r="I70" s="93"/>
      <c r="J70" s="94" t="s">
        <v>73</v>
      </c>
      <c r="K70" s="162"/>
      <c r="L70" s="93"/>
      <c r="M70" s="100"/>
      <c r="N70" s="100"/>
      <c r="O70" s="87"/>
      <c r="P70" s="115"/>
      <c r="Q70" s="115"/>
      <c r="R70" s="99"/>
      <c r="S70" s="163"/>
    </row>
    <row r="71" spans="1:19" ht="20.25">
      <c r="A71" s="229"/>
      <c r="B71" s="229"/>
      <c r="C71" s="229"/>
      <c r="D71" s="230"/>
      <c r="E71" s="101"/>
      <c r="F71" s="101"/>
      <c r="G71" s="87"/>
      <c r="H71" s="101"/>
      <c r="I71" s="117"/>
      <c r="J71" s="102" t="s">
        <v>74</v>
      </c>
      <c r="K71" s="118">
        <v>346049</v>
      </c>
      <c r="L71" s="117"/>
      <c r="M71" s="164"/>
      <c r="N71" s="164"/>
      <c r="O71" s="101"/>
      <c r="P71" s="98"/>
      <c r="Q71" s="98"/>
      <c r="R71" s="120"/>
      <c r="S71" s="163"/>
    </row>
    <row r="72" spans="1:18" ht="20.25">
      <c r="A72" s="229">
        <v>13</v>
      </c>
      <c r="B72" s="229">
        <v>801</v>
      </c>
      <c r="C72" s="229">
        <v>80110</v>
      </c>
      <c r="D72" s="230" t="s">
        <v>89</v>
      </c>
      <c r="E72" s="77">
        <f>F72+G72+M72+N72+O72</f>
        <v>1749868</v>
      </c>
      <c r="F72" s="77">
        <v>14335</v>
      </c>
      <c r="G72" s="77">
        <f>H72+I72+K72+K73+K74+K75+L72</f>
        <v>1735533</v>
      </c>
      <c r="H72" s="77">
        <v>260330</v>
      </c>
      <c r="I72" s="80"/>
      <c r="J72" s="81" t="s">
        <v>70</v>
      </c>
      <c r="K72" s="161"/>
      <c r="L72" s="80"/>
      <c r="M72" s="79"/>
      <c r="N72" s="79"/>
      <c r="O72" s="77"/>
      <c r="P72" s="98">
        <v>18900</v>
      </c>
      <c r="Q72" s="98">
        <f>H72-P72</f>
        <v>241430</v>
      </c>
      <c r="R72" s="122" t="s">
        <v>25</v>
      </c>
    </row>
    <row r="73" spans="1:18" ht="20.25">
      <c r="A73" s="229"/>
      <c r="B73" s="229"/>
      <c r="C73" s="229"/>
      <c r="D73" s="230"/>
      <c r="E73" s="87"/>
      <c r="F73" s="87"/>
      <c r="G73" s="87"/>
      <c r="H73" s="87"/>
      <c r="I73" s="93"/>
      <c r="J73" s="94" t="s">
        <v>72</v>
      </c>
      <c r="K73" s="162"/>
      <c r="L73" s="93"/>
      <c r="M73" s="100"/>
      <c r="N73" s="100"/>
      <c r="O73" s="87"/>
      <c r="P73" s="115"/>
      <c r="Q73" s="115"/>
      <c r="R73" s="99"/>
    </row>
    <row r="74" spans="1:18" ht="20.25">
      <c r="A74" s="229"/>
      <c r="B74" s="229"/>
      <c r="C74" s="229"/>
      <c r="D74" s="230"/>
      <c r="E74" s="87"/>
      <c r="F74" s="87"/>
      <c r="G74" s="87"/>
      <c r="H74" s="87"/>
      <c r="I74" s="93"/>
      <c r="J74" s="94" t="s">
        <v>73</v>
      </c>
      <c r="K74" s="162"/>
      <c r="L74" s="93"/>
      <c r="M74" s="100"/>
      <c r="N74" s="100"/>
      <c r="O74" s="87"/>
      <c r="P74" s="115"/>
      <c r="Q74" s="115"/>
      <c r="R74" s="99"/>
    </row>
    <row r="75" spans="1:18" ht="20.25">
      <c r="A75" s="229"/>
      <c r="B75" s="229"/>
      <c r="C75" s="229"/>
      <c r="D75" s="230"/>
      <c r="E75" s="101"/>
      <c r="F75" s="87"/>
      <c r="G75" s="87"/>
      <c r="H75" s="87"/>
      <c r="I75" s="93"/>
      <c r="J75" s="94" t="s">
        <v>74</v>
      </c>
      <c r="K75" s="95">
        <v>1475203</v>
      </c>
      <c r="L75" s="93"/>
      <c r="M75" s="100"/>
      <c r="N75" s="100"/>
      <c r="O75" s="87"/>
      <c r="P75" s="98"/>
      <c r="Q75" s="98"/>
      <c r="R75" s="99"/>
    </row>
    <row r="76" spans="1:18" ht="48" customHeight="1">
      <c r="A76" s="104"/>
      <c r="B76" s="147"/>
      <c r="C76" s="147"/>
      <c r="D76" s="148" t="s">
        <v>38</v>
      </c>
      <c r="E76" s="165">
        <f>SUM(E60:E75)</f>
        <v>9644489</v>
      </c>
      <c r="F76" s="107">
        <f>SUM(F60:F75)</f>
        <v>59292</v>
      </c>
      <c r="G76" s="166">
        <f>SUM(G60:G75)</f>
        <v>8585197</v>
      </c>
      <c r="H76" s="166">
        <f>SUM(H60:H75)</f>
        <v>2015704</v>
      </c>
      <c r="I76" s="107"/>
      <c r="J76" s="108"/>
      <c r="K76" s="167">
        <f>SUM(K60:K75)</f>
        <v>6569493</v>
      </c>
      <c r="L76" s="107"/>
      <c r="M76" s="107">
        <f>SUM(M60:M75)</f>
        <v>1000000</v>
      </c>
      <c r="N76" s="107"/>
      <c r="O76" s="168"/>
      <c r="P76" s="112"/>
      <c r="Q76" s="112"/>
      <c r="R76" s="73"/>
    </row>
    <row r="77" spans="1:18" ht="20.25">
      <c r="A77" s="231">
        <v>14</v>
      </c>
      <c r="B77" s="231">
        <v>852</v>
      </c>
      <c r="C77" s="231">
        <v>85219</v>
      </c>
      <c r="D77" s="233" t="s">
        <v>90</v>
      </c>
      <c r="E77" s="132">
        <v>701338</v>
      </c>
      <c r="F77" s="132">
        <v>11834</v>
      </c>
      <c r="G77" s="132">
        <v>689504</v>
      </c>
      <c r="H77" s="133">
        <v>273085</v>
      </c>
      <c r="I77" s="133">
        <v>416419</v>
      </c>
      <c r="J77" s="134" t="s">
        <v>70</v>
      </c>
      <c r="K77" s="169"/>
      <c r="L77" s="133"/>
      <c r="M77" s="132"/>
      <c r="N77" s="132"/>
      <c r="O77" s="132"/>
      <c r="P77" s="137">
        <v>23550</v>
      </c>
      <c r="Q77" s="137">
        <f>H77-P77</f>
        <v>249535</v>
      </c>
      <c r="R77" s="138" t="s">
        <v>25</v>
      </c>
    </row>
    <row r="78" spans="1:18" ht="20.25">
      <c r="A78" s="231"/>
      <c r="B78" s="231"/>
      <c r="C78" s="231"/>
      <c r="D78" s="233"/>
      <c r="E78" s="87"/>
      <c r="F78" s="87"/>
      <c r="G78" s="87"/>
      <c r="H78" s="93"/>
      <c r="I78" s="93"/>
      <c r="J78" s="94" t="s">
        <v>72</v>
      </c>
      <c r="K78" s="162"/>
      <c r="L78" s="93"/>
      <c r="M78" s="87"/>
      <c r="N78" s="87"/>
      <c r="O78" s="87"/>
      <c r="P78" s="115"/>
      <c r="Q78" s="115"/>
      <c r="R78" s="99"/>
    </row>
    <row r="79" spans="1:18" ht="20.25">
      <c r="A79" s="231"/>
      <c r="B79" s="231"/>
      <c r="C79" s="231"/>
      <c r="D79" s="233"/>
      <c r="E79" s="87"/>
      <c r="F79" s="87"/>
      <c r="G79" s="87"/>
      <c r="H79" s="93"/>
      <c r="I79" s="93"/>
      <c r="J79" s="94" t="s">
        <v>73</v>
      </c>
      <c r="K79" s="162"/>
      <c r="L79" s="93"/>
      <c r="M79" s="87"/>
      <c r="N79" s="87"/>
      <c r="O79" s="87"/>
      <c r="P79" s="115"/>
      <c r="Q79" s="115"/>
      <c r="R79" s="99"/>
    </row>
    <row r="80" spans="1:18" ht="20.25">
      <c r="A80" s="231"/>
      <c r="B80" s="231"/>
      <c r="C80" s="231"/>
      <c r="D80" s="233"/>
      <c r="E80" s="139"/>
      <c r="F80" s="139"/>
      <c r="G80" s="139"/>
      <c r="H80" s="140"/>
      <c r="I80" s="140"/>
      <c r="J80" s="141" t="s">
        <v>74</v>
      </c>
      <c r="K80" s="170"/>
      <c r="L80" s="140"/>
      <c r="M80" s="139"/>
      <c r="N80" s="139"/>
      <c r="O80" s="139"/>
      <c r="P80" s="144"/>
      <c r="Q80" s="144"/>
      <c r="R80" s="145"/>
    </row>
    <row r="81" spans="1:18" ht="44.25" customHeight="1">
      <c r="A81" s="74"/>
      <c r="B81" s="147"/>
      <c r="C81" s="147"/>
      <c r="D81" s="148" t="s">
        <v>91</v>
      </c>
      <c r="E81" s="107">
        <f>SUM(E77:E80)</f>
        <v>701338</v>
      </c>
      <c r="F81" s="107">
        <f>SUM(F77:F80)</f>
        <v>11834</v>
      </c>
      <c r="G81" s="107">
        <f>SUM(G77:G80)</f>
        <v>689504</v>
      </c>
      <c r="H81" s="107">
        <f>SUM(H77:H80)</f>
        <v>273085</v>
      </c>
      <c r="I81" s="107">
        <f>SUM(I77:I80)</f>
        <v>416419</v>
      </c>
      <c r="J81" s="108"/>
      <c r="K81" s="109"/>
      <c r="L81" s="107"/>
      <c r="M81" s="107"/>
      <c r="N81" s="168"/>
      <c r="O81" s="168"/>
      <c r="P81" s="112"/>
      <c r="Q81" s="112"/>
      <c r="R81" s="73"/>
    </row>
    <row r="82" spans="1:18" ht="25.5" customHeight="1">
      <c r="A82" s="231">
        <v>15</v>
      </c>
      <c r="B82" s="231">
        <v>900</v>
      </c>
      <c r="C82" s="231">
        <v>90001</v>
      </c>
      <c r="D82" s="232" t="s">
        <v>92</v>
      </c>
      <c r="E82" s="132">
        <v>120324850</v>
      </c>
      <c r="F82" s="171">
        <v>338050</v>
      </c>
      <c r="G82" s="132">
        <f>H82+I82+K82+K83+K84+K85+L82</f>
        <v>3661000</v>
      </c>
      <c r="H82" s="172">
        <v>3112000</v>
      </c>
      <c r="I82" s="133">
        <v>549000</v>
      </c>
      <c r="J82" s="134" t="s">
        <v>70</v>
      </c>
      <c r="K82" s="173"/>
      <c r="L82" s="132"/>
      <c r="M82" s="174">
        <v>19500000</v>
      </c>
      <c r="N82" s="175">
        <v>30500000</v>
      </c>
      <c r="O82" s="174">
        <v>66325800</v>
      </c>
      <c r="P82" s="137"/>
      <c r="Q82" s="137"/>
      <c r="R82" s="138" t="s">
        <v>25</v>
      </c>
    </row>
    <row r="83" spans="1:18" ht="20.25">
      <c r="A83" s="231"/>
      <c r="B83" s="231"/>
      <c r="C83" s="231"/>
      <c r="D83" s="232"/>
      <c r="E83" s="87"/>
      <c r="F83" s="91"/>
      <c r="G83" s="87"/>
      <c r="H83" s="176"/>
      <c r="I83" s="92"/>
      <c r="J83" s="94" t="s">
        <v>72</v>
      </c>
      <c r="K83" s="177"/>
      <c r="L83" s="87"/>
      <c r="M83" s="150"/>
      <c r="N83" s="150"/>
      <c r="O83" s="150"/>
      <c r="P83" s="115"/>
      <c r="Q83" s="115"/>
      <c r="R83" s="99"/>
    </row>
    <row r="84" spans="1:18" ht="20.25">
      <c r="A84" s="231"/>
      <c r="B84" s="231"/>
      <c r="C84" s="231"/>
      <c r="D84" s="232"/>
      <c r="E84" s="87"/>
      <c r="F84" s="91"/>
      <c r="G84" s="87"/>
      <c r="H84" s="91"/>
      <c r="I84" s="92"/>
      <c r="J84" s="94" t="s">
        <v>73</v>
      </c>
      <c r="K84" s="178"/>
      <c r="L84" s="87"/>
      <c r="M84" s="150"/>
      <c r="N84" s="150"/>
      <c r="O84" s="150"/>
      <c r="P84" s="115"/>
      <c r="Q84" s="115"/>
      <c r="R84" s="99"/>
    </row>
    <row r="85" spans="1:18" ht="20.25">
      <c r="A85" s="231"/>
      <c r="B85" s="231"/>
      <c r="C85" s="231"/>
      <c r="D85" s="232"/>
      <c r="E85" s="139"/>
      <c r="F85" s="179"/>
      <c r="G85" s="139"/>
      <c r="H85" s="179"/>
      <c r="I85" s="180"/>
      <c r="J85" s="141" t="s">
        <v>74</v>
      </c>
      <c r="K85" s="181"/>
      <c r="L85" s="139"/>
      <c r="M85" s="182"/>
      <c r="N85" s="182"/>
      <c r="O85" s="182"/>
      <c r="P85" s="144"/>
      <c r="Q85" s="144"/>
      <c r="R85" s="145"/>
    </row>
    <row r="86" spans="1:18" ht="20.25">
      <c r="A86" s="229">
        <v>16</v>
      </c>
      <c r="B86" s="229">
        <v>900</v>
      </c>
      <c r="C86" s="229">
        <v>90015</v>
      </c>
      <c r="D86" s="230" t="s">
        <v>93</v>
      </c>
      <c r="E86" s="77">
        <f>F86+G86+M86+N86+O86</f>
        <v>2000000</v>
      </c>
      <c r="F86" s="77"/>
      <c r="G86" s="77">
        <f>H86+I86+K86+K87+K88+K89+L86</f>
        <v>100000</v>
      </c>
      <c r="H86" s="77">
        <v>100000</v>
      </c>
      <c r="I86" s="80"/>
      <c r="J86" s="81" t="s">
        <v>70</v>
      </c>
      <c r="K86" s="161"/>
      <c r="L86" s="77"/>
      <c r="M86" s="77">
        <v>500000</v>
      </c>
      <c r="N86" s="77">
        <v>500000</v>
      </c>
      <c r="O86" s="77">
        <v>900000</v>
      </c>
      <c r="P86" s="98">
        <v>50000</v>
      </c>
      <c r="Q86" s="98">
        <f>H86-P86</f>
        <v>50000</v>
      </c>
      <c r="R86" s="122" t="s">
        <v>25</v>
      </c>
    </row>
    <row r="87" spans="1:18" ht="20.25">
      <c r="A87" s="229"/>
      <c r="B87" s="229"/>
      <c r="C87" s="229"/>
      <c r="D87" s="230"/>
      <c r="E87" s="87"/>
      <c r="F87" s="87"/>
      <c r="G87" s="87"/>
      <c r="H87" s="114"/>
      <c r="I87" s="93"/>
      <c r="J87" s="94" t="s">
        <v>72</v>
      </c>
      <c r="K87" s="162"/>
      <c r="L87" s="87"/>
      <c r="M87" s="87"/>
      <c r="N87" s="87"/>
      <c r="O87" s="87"/>
      <c r="P87" s="115"/>
      <c r="Q87" s="115"/>
      <c r="R87" s="99"/>
    </row>
    <row r="88" spans="1:18" ht="20.25">
      <c r="A88" s="229"/>
      <c r="B88" s="229"/>
      <c r="C88" s="229"/>
      <c r="D88" s="230"/>
      <c r="E88" s="87"/>
      <c r="F88" s="87"/>
      <c r="G88" s="87"/>
      <c r="H88" s="114"/>
      <c r="I88" s="93"/>
      <c r="J88" s="94" t="s">
        <v>73</v>
      </c>
      <c r="K88" s="162"/>
      <c r="L88" s="87"/>
      <c r="M88" s="87"/>
      <c r="N88" s="87"/>
      <c r="O88" s="87"/>
      <c r="P88" s="115"/>
      <c r="Q88" s="115"/>
      <c r="R88" s="99"/>
    </row>
    <row r="89" spans="1:18" ht="20.25">
      <c r="A89" s="229"/>
      <c r="B89" s="229"/>
      <c r="C89" s="229"/>
      <c r="D89" s="230"/>
      <c r="E89" s="101"/>
      <c r="F89" s="101"/>
      <c r="G89" s="87"/>
      <c r="H89" s="116"/>
      <c r="I89" s="117"/>
      <c r="J89" s="102" t="s">
        <v>74</v>
      </c>
      <c r="K89" s="183"/>
      <c r="L89" s="101"/>
      <c r="M89" s="101"/>
      <c r="N89" s="101"/>
      <c r="O89" s="101"/>
      <c r="P89" s="98"/>
      <c r="Q89" s="98"/>
      <c r="R89" s="120"/>
    </row>
    <row r="90" spans="1:18" ht="20.25">
      <c r="A90" s="229">
        <v>17</v>
      </c>
      <c r="B90" s="229">
        <v>900</v>
      </c>
      <c r="C90" s="229">
        <v>90095</v>
      </c>
      <c r="D90" s="230" t="s">
        <v>94</v>
      </c>
      <c r="E90" s="77">
        <f>F90+G90+M90+N90+O90</f>
        <v>8538784</v>
      </c>
      <c r="F90" s="77">
        <v>83384</v>
      </c>
      <c r="G90" s="77">
        <f>H90+I90+K90+K91+K92+K93+L90</f>
        <v>835400</v>
      </c>
      <c r="H90" s="77">
        <f>260000+120000</f>
        <v>380000</v>
      </c>
      <c r="I90" s="80">
        <v>455400</v>
      </c>
      <c r="J90" s="81" t="s">
        <v>70</v>
      </c>
      <c r="K90" s="161"/>
      <c r="L90" s="77"/>
      <c r="M90" s="77">
        <v>3000000</v>
      </c>
      <c r="N90" s="77">
        <f>8000000-3380000</f>
        <v>4620000</v>
      </c>
      <c r="O90" s="77"/>
      <c r="P90" s="98">
        <v>50000</v>
      </c>
      <c r="Q90" s="98">
        <f>H90-P90</f>
        <v>330000</v>
      </c>
      <c r="R90" s="122" t="s">
        <v>25</v>
      </c>
    </row>
    <row r="91" spans="1:18" ht="20.25">
      <c r="A91" s="229"/>
      <c r="B91" s="229"/>
      <c r="C91" s="229"/>
      <c r="D91" s="230"/>
      <c r="E91" s="87"/>
      <c r="F91" s="87"/>
      <c r="G91" s="87"/>
      <c r="H91" s="87"/>
      <c r="I91" s="93"/>
      <c r="J91" s="94" t="s">
        <v>72</v>
      </c>
      <c r="K91" s="162"/>
      <c r="L91" s="87"/>
      <c r="M91" s="87"/>
      <c r="N91" s="87"/>
      <c r="O91" s="87"/>
      <c r="P91" s="115"/>
      <c r="Q91" s="115"/>
      <c r="R91" s="99"/>
    </row>
    <row r="92" spans="1:18" ht="20.25">
      <c r="A92" s="229"/>
      <c r="B92" s="229"/>
      <c r="C92" s="229"/>
      <c r="D92" s="230"/>
      <c r="E92" s="87"/>
      <c r="F92" s="87"/>
      <c r="G92" s="87"/>
      <c r="H92" s="87"/>
      <c r="I92" s="93"/>
      <c r="J92" s="94" t="s">
        <v>73</v>
      </c>
      <c r="K92" s="162"/>
      <c r="L92" s="87"/>
      <c r="M92" s="87"/>
      <c r="N92" s="87"/>
      <c r="O92" s="87"/>
      <c r="P92" s="115"/>
      <c r="Q92" s="115"/>
      <c r="R92" s="99"/>
    </row>
    <row r="93" spans="1:18" ht="51.75" customHeight="1">
      <c r="A93" s="229"/>
      <c r="B93" s="229"/>
      <c r="C93" s="229"/>
      <c r="D93" s="230"/>
      <c r="E93" s="101"/>
      <c r="F93" s="101"/>
      <c r="G93" s="87"/>
      <c r="H93" s="101"/>
      <c r="I93" s="117"/>
      <c r="J93" s="102" t="s">
        <v>74</v>
      </c>
      <c r="K93" s="183"/>
      <c r="L93" s="101"/>
      <c r="M93" s="101"/>
      <c r="N93" s="101"/>
      <c r="O93" s="101"/>
      <c r="P93" s="98"/>
      <c r="Q93" s="98"/>
      <c r="R93" s="120"/>
    </row>
    <row r="94" spans="1:18" ht="20.25">
      <c r="A94" s="104"/>
      <c r="B94" s="147"/>
      <c r="C94" s="147"/>
      <c r="D94" s="148" t="s">
        <v>95</v>
      </c>
      <c r="E94" s="184">
        <f>SUM(E82:E93)</f>
        <v>130863634</v>
      </c>
      <c r="F94" s="184">
        <f>SUM(F82:F93)</f>
        <v>421434</v>
      </c>
      <c r="G94" s="107">
        <f>SUM(G82:G93)</f>
        <v>4596400</v>
      </c>
      <c r="H94" s="184">
        <f>SUM(H82:H93)</f>
        <v>3592000</v>
      </c>
      <c r="I94" s="184">
        <f>SUM(I82:I93)</f>
        <v>1004400</v>
      </c>
      <c r="J94" s="108"/>
      <c r="K94" s="185"/>
      <c r="L94" s="184"/>
      <c r="M94" s="184">
        <f>SUM(M82:M93)</f>
        <v>23000000</v>
      </c>
      <c r="N94" s="184">
        <f>SUM(N82:N93)</f>
        <v>35620000</v>
      </c>
      <c r="O94" s="184">
        <f>SUM(O82:O93)</f>
        <v>67225800</v>
      </c>
      <c r="P94" s="98"/>
      <c r="Q94" s="98"/>
      <c r="R94" s="99"/>
    </row>
    <row r="95" spans="1:18" ht="20.25">
      <c r="A95" s="229">
        <v>18</v>
      </c>
      <c r="B95" s="229">
        <v>926</v>
      </c>
      <c r="C95" s="229">
        <v>92601</v>
      </c>
      <c r="D95" s="230" t="s">
        <v>96</v>
      </c>
      <c r="E95" s="77">
        <f>F95+G95+M95+N95+O95</f>
        <v>936792</v>
      </c>
      <c r="F95" s="77">
        <v>16470</v>
      </c>
      <c r="G95" s="77">
        <f>H95+I95+K95+K96+K97+K98+L95</f>
        <v>920322</v>
      </c>
      <c r="H95" s="77">
        <v>147147</v>
      </c>
      <c r="I95" s="80"/>
      <c r="J95" s="81" t="s">
        <v>70</v>
      </c>
      <c r="K95" s="161"/>
      <c r="L95" s="77"/>
      <c r="M95" s="77"/>
      <c r="N95" s="77"/>
      <c r="O95" s="77"/>
      <c r="P95" s="98">
        <v>156000</v>
      </c>
      <c r="Q95" s="98">
        <f>H95-P95</f>
        <v>-8853</v>
      </c>
      <c r="R95" s="122" t="s">
        <v>25</v>
      </c>
    </row>
    <row r="96" spans="1:18" ht="20.25">
      <c r="A96" s="229"/>
      <c r="B96" s="229"/>
      <c r="C96" s="229"/>
      <c r="D96" s="230"/>
      <c r="E96" s="87"/>
      <c r="F96" s="87"/>
      <c r="G96" s="87"/>
      <c r="H96" s="87"/>
      <c r="I96" s="93"/>
      <c r="J96" s="94" t="s">
        <v>72</v>
      </c>
      <c r="K96" s="162"/>
      <c r="L96" s="87"/>
      <c r="M96" s="87"/>
      <c r="N96" s="87"/>
      <c r="O96" s="87"/>
      <c r="P96" s="115"/>
      <c r="Q96" s="115"/>
      <c r="R96" s="99"/>
    </row>
    <row r="97" spans="1:18" ht="20.25">
      <c r="A97" s="229"/>
      <c r="B97" s="229"/>
      <c r="C97" s="229"/>
      <c r="D97" s="230"/>
      <c r="E97" s="87"/>
      <c r="F97" s="87"/>
      <c r="G97" s="87"/>
      <c r="H97" s="87"/>
      <c r="I97" s="93"/>
      <c r="J97" s="94" t="s">
        <v>73</v>
      </c>
      <c r="K97" s="162"/>
      <c r="L97" s="87"/>
      <c r="M97" s="87"/>
      <c r="N97" s="87"/>
      <c r="O97" s="87"/>
      <c r="P97" s="115"/>
      <c r="Q97" s="115"/>
      <c r="R97" s="99"/>
    </row>
    <row r="98" spans="1:18" ht="32.25" customHeight="1">
      <c r="A98" s="229"/>
      <c r="B98" s="229"/>
      <c r="C98" s="229"/>
      <c r="D98" s="230"/>
      <c r="E98" s="87"/>
      <c r="F98" s="87"/>
      <c r="G98" s="87"/>
      <c r="H98" s="87"/>
      <c r="I98" s="93"/>
      <c r="J98" s="94" t="s">
        <v>74</v>
      </c>
      <c r="K98" s="95">
        <v>773175</v>
      </c>
      <c r="L98" s="87"/>
      <c r="M98" s="87"/>
      <c r="N98" s="87"/>
      <c r="O98" s="87"/>
      <c r="P98" s="98"/>
      <c r="Q98" s="98"/>
      <c r="R98" s="99"/>
    </row>
    <row r="99" spans="1:18" ht="39.75" customHeight="1">
      <c r="A99" s="186"/>
      <c r="B99" s="187"/>
      <c r="C99" s="187"/>
      <c r="D99" s="148" t="s">
        <v>45</v>
      </c>
      <c r="E99" s="107">
        <f>SUM(E95:E98)</f>
        <v>936792</v>
      </c>
      <c r="F99" s="107">
        <f>SUM(F95:F98)</f>
        <v>16470</v>
      </c>
      <c r="G99" s="107">
        <f>SUM(G95:G98)</f>
        <v>920322</v>
      </c>
      <c r="H99" s="107">
        <f>SUM(H95:H98)</f>
        <v>147147</v>
      </c>
      <c r="I99" s="107"/>
      <c r="J99" s="108"/>
      <c r="K99" s="109">
        <f>SUM(K95:K98)</f>
        <v>773175</v>
      </c>
      <c r="L99" s="107"/>
      <c r="M99" s="107"/>
      <c r="N99" s="107"/>
      <c r="O99" s="107"/>
      <c r="P99" s="107">
        <f>SUM(P95:P98)</f>
        <v>156000</v>
      </c>
      <c r="Q99" s="107">
        <f>SUM(Q95:Q98)</f>
        <v>-8853</v>
      </c>
      <c r="R99" s="107"/>
    </row>
    <row r="100" spans="1:18" ht="40.5" customHeight="1">
      <c r="A100" s="228" t="s">
        <v>97</v>
      </c>
      <c r="B100" s="228"/>
      <c r="C100" s="228"/>
      <c r="D100" s="228"/>
      <c r="E100" s="188">
        <f>E33+E50+E59+E76+E81+E94+E99</f>
        <v>160761658</v>
      </c>
      <c r="F100" s="160">
        <f>F33+F50+F59+F76+F81+F94+F99</f>
        <v>1661440</v>
      </c>
      <c r="G100" s="160">
        <f>G33+G50+G59+G76+G81+G94+G99</f>
        <v>17034418</v>
      </c>
      <c r="H100" s="160">
        <f>H33+H50+H59+H76+H81+H94+H99</f>
        <v>7851431</v>
      </c>
      <c r="I100" s="160">
        <f>I33+I50+I59+I76+I81+I94+I99</f>
        <v>1840319</v>
      </c>
      <c r="J100" s="189"/>
      <c r="K100" s="190">
        <f>K33+K50+K59+K76+K81+K94+K99</f>
        <v>7342668</v>
      </c>
      <c r="L100" s="160"/>
      <c r="M100" s="160">
        <f>M33+M50+M59+M76+M81+M94+M99</f>
        <v>37220000</v>
      </c>
      <c r="N100" s="160">
        <f>N33+N50+N59+N76+N81+N94+N99</f>
        <v>37620000</v>
      </c>
      <c r="O100" s="160">
        <f>O33+O50+O59+O76+O81+O94+O99</f>
        <v>67225800</v>
      </c>
      <c r="P100" s="191">
        <f>SUM(P34:P95)</f>
        <v>2218976</v>
      </c>
      <c r="Q100" s="191">
        <f>SUM(Q34:Q95)</f>
        <v>1669455</v>
      </c>
      <c r="R100" s="192" t="s">
        <v>47</v>
      </c>
    </row>
    <row r="101" spans="1:18" ht="12.75" customHeight="1">
      <c r="A101" s="193"/>
      <c r="B101" s="193"/>
      <c r="C101" s="193"/>
      <c r="D101" s="193"/>
      <c r="E101" s="194"/>
      <c r="F101" s="193"/>
      <c r="G101" s="194"/>
      <c r="H101" s="193"/>
      <c r="I101" s="193"/>
      <c r="J101" s="193"/>
      <c r="K101" s="193"/>
      <c r="L101" s="193"/>
      <c r="M101" s="193"/>
      <c r="N101" s="193" t="s">
        <v>98</v>
      </c>
      <c r="O101" s="193"/>
      <c r="P101" s="193"/>
      <c r="Q101" s="70"/>
      <c r="R101" s="70"/>
    </row>
    <row r="102" spans="1:18" ht="20.25">
      <c r="A102" s="193"/>
      <c r="B102" s="193"/>
      <c r="C102" s="193"/>
      <c r="D102" s="76"/>
      <c r="E102" s="76"/>
      <c r="F102" s="76"/>
      <c r="G102" s="193"/>
      <c r="H102" s="193"/>
      <c r="I102" s="193"/>
      <c r="J102" s="193"/>
      <c r="K102" s="193"/>
      <c r="L102" s="193"/>
      <c r="M102" s="193" t="s">
        <v>53</v>
      </c>
      <c r="N102" s="193"/>
      <c r="O102" s="193"/>
      <c r="P102" s="193"/>
      <c r="Q102" s="70"/>
      <c r="R102" s="70"/>
    </row>
    <row r="103" spans="1:18" ht="12.75" customHeight="1">
      <c r="A103" s="195" t="s">
        <v>48</v>
      </c>
      <c r="B103" s="195"/>
      <c r="C103" s="195"/>
      <c r="D103" s="195"/>
      <c r="E103" s="195"/>
      <c r="F103" s="195"/>
      <c r="G103" s="195"/>
      <c r="H103" s="195"/>
      <c r="I103" s="195"/>
      <c r="J103" s="195"/>
      <c r="K103" s="196"/>
      <c r="L103" s="196"/>
      <c r="M103" s="196"/>
      <c r="N103" s="196"/>
      <c r="O103" s="197"/>
      <c r="P103" s="197"/>
      <c r="Q103" s="198">
        <f>P100-H100</f>
        <v>-5632455</v>
      </c>
      <c r="R103" s="199"/>
    </row>
    <row r="104" spans="1:18" ht="20.25">
      <c r="A104" s="195" t="s">
        <v>49</v>
      </c>
      <c r="B104" s="195"/>
      <c r="C104" s="195"/>
      <c r="D104" s="195"/>
      <c r="E104" s="195"/>
      <c r="F104" s="195"/>
      <c r="G104" s="195"/>
      <c r="H104" s="195"/>
      <c r="I104" s="195"/>
      <c r="J104" s="195"/>
      <c r="K104" s="200"/>
      <c r="L104" s="200"/>
      <c r="M104" s="201" t="s">
        <v>54</v>
      </c>
      <c r="N104" s="200"/>
      <c r="O104" s="197"/>
      <c r="P104" s="197"/>
      <c r="Q104" s="199"/>
      <c r="R104" s="199"/>
    </row>
    <row r="105" spans="1:18" ht="15">
      <c r="A105" s="195" t="s">
        <v>50</v>
      </c>
      <c r="B105" s="195"/>
      <c r="C105" s="195"/>
      <c r="D105" s="195"/>
      <c r="E105" s="195"/>
      <c r="F105" s="195"/>
      <c r="G105" s="195"/>
      <c r="H105" s="195"/>
      <c r="I105" s="195"/>
      <c r="J105" s="195"/>
      <c r="K105" s="196"/>
      <c r="L105" s="196"/>
      <c r="M105" s="196"/>
      <c r="N105" s="200"/>
      <c r="O105" s="197"/>
      <c r="P105" s="197"/>
      <c r="Q105" s="199"/>
      <c r="R105" s="199"/>
    </row>
    <row r="106" spans="1:18" ht="15">
      <c r="A106" s="195" t="s">
        <v>51</v>
      </c>
      <c r="B106" s="195"/>
      <c r="C106" s="195"/>
      <c r="D106" s="195"/>
      <c r="E106" s="195"/>
      <c r="F106" s="195"/>
      <c r="G106" s="195"/>
      <c r="H106" s="195"/>
      <c r="I106" s="195"/>
      <c r="J106" s="195"/>
      <c r="K106" s="200"/>
      <c r="L106" s="200"/>
      <c r="M106" s="200"/>
      <c r="N106" s="200"/>
      <c r="O106" s="197"/>
      <c r="P106" s="197"/>
      <c r="Q106" s="199"/>
      <c r="R106" s="199"/>
    </row>
    <row r="107" spans="1:18" ht="15">
      <c r="A107" s="195" t="s">
        <v>52</v>
      </c>
      <c r="B107" s="195"/>
      <c r="C107" s="195"/>
      <c r="D107" s="195"/>
      <c r="E107" s="195"/>
      <c r="F107" s="195"/>
      <c r="G107" s="195"/>
      <c r="H107" s="195"/>
      <c r="I107" s="195"/>
      <c r="J107" s="195"/>
      <c r="K107" s="197"/>
      <c r="L107" s="197"/>
      <c r="M107" s="197"/>
      <c r="N107" s="197"/>
      <c r="O107" s="197"/>
      <c r="P107" s="197"/>
      <c r="Q107" s="199"/>
      <c r="R107" s="199"/>
    </row>
    <row r="108" spans="1:16" ht="12.75">
      <c r="A108" s="202"/>
      <c r="B108" s="202"/>
      <c r="C108" s="202"/>
      <c r="D108" s="202"/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</row>
    <row r="109" spans="1:16" ht="12.75">
      <c r="A109" s="202"/>
      <c r="B109" s="202"/>
      <c r="C109" s="202"/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</row>
    <row r="110" spans="1:16" ht="12.75">
      <c r="A110" s="202"/>
      <c r="B110" s="202"/>
      <c r="C110" s="202"/>
      <c r="D110" s="202"/>
      <c r="E110" s="202"/>
      <c r="F110" s="202"/>
      <c r="G110" s="203"/>
      <c r="H110" s="202"/>
      <c r="I110" s="202"/>
      <c r="J110" s="202"/>
      <c r="K110" s="202"/>
      <c r="L110" s="202"/>
      <c r="M110" s="202"/>
      <c r="N110" s="202"/>
      <c r="O110" s="202"/>
      <c r="P110" s="202"/>
    </row>
    <row r="111" spans="1:16" ht="12.75">
      <c r="A111" s="202"/>
      <c r="B111" s="202"/>
      <c r="C111" s="202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</row>
    <row r="112" spans="1:16" ht="12.75">
      <c r="A112" s="202"/>
      <c r="B112" s="202"/>
      <c r="C112" s="202"/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</row>
    <row r="113" spans="1:16" ht="12.75">
      <c r="A113" s="202"/>
      <c r="B113" s="202"/>
      <c r="C113" s="202"/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</row>
    <row r="114" spans="1:16" ht="12.75">
      <c r="A114" s="202"/>
      <c r="B114" s="202"/>
      <c r="C114" s="202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</row>
    <row r="115" spans="1:16" ht="12.75">
      <c r="A115" s="202"/>
      <c r="B115" s="202"/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</row>
    <row r="116" spans="1:16" ht="12.75">
      <c r="A116" s="202"/>
      <c r="B116" s="202"/>
      <c r="C116" s="202"/>
      <c r="D116" s="202"/>
      <c r="E116" s="202"/>
      <c r="F116" s="202"/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</row>
    <row r="117" spans="1:16" ht="12.75">
      <c r="A117" s="202"/>
      <c r="B117" s="202"/>
      <c r="C117" s="202"/>
      <c r="D117" s="202"/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</row>
    <row r="118" spans="1:16" ht="12.75">
      <c r="A118" s="202"/>
      <c r="B118" s="202"/>
      <c r="C118" s="202"/>
      <c r="D118" s="202"/>
      <c r="E118" s="202"/>
      <c r="F118" s="202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</row>
    <row r="119" spans="1:16" ht="12.75">
      <c r="A119" s="202"/>
      <c r="B119" s="202"/>
      <c r="C119" s="202"/>
      <c r="D119" s="202"/>
      <c r="E119" s="202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</row>
    <row r="120" spans="1:16" ht="12.75">
      <c r="A120" s="202"/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</row>
    <row r="121" spans="1:16" ht="12.75">
      <c r="A121" s="202"/>
      <c r="B121" s="202"/>
      <c r="C121" s="202"/>
      <c r="D121" s="202"/>
      <c r="E121" s="202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</row>
    <row r="122" spans="1:16" ht="12.75">
      <c r="A122" s="202"/>
      <c r="B122" s="20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</row>
    <row r="123" spans="1:16" ht="12.75">
      <c r="A123" s="202"/>
      <c r="B123" s="202"/>
      <c r="C123" s="202"/>
      <c r="D123" s="202"/>
      <c r="E123" s="202"/>
      <c r="F123" s="202"/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</row>
    <row r="124" spans="1:16" ht="12.75">
      <c r="A124" s="202"/>
      <c r="B124" s="202"/>
      <c r="C124" s="202"/>
      <c r="D124" s="202"/>
      <c r="E124" s="202"/>
      <c r="F124" s="202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</row>
    <row r="125" spans="1:16" ht="12.75">
      <c r="A125" s="202"/>
      <c r="B125" s="202"/>
      <c r="C125" s="202"/>
      <c r="D125" s="202"/>
      <c r="E125" s="202"/>
      <c r="F125" s="202"/>
      <c r="G125" s="202"/>
      <c r="H125" s="202"/>
      <c r="I125" s="202"/>
      <c r="J125" s="202"/>
      <c r="K125" s="202"/>
      <c r="L125" s="202"/>
      <c r="M125" s="202"/>
      <c r="N125" s="202"/>
      <c r="O125" s="202"/>
      <c r="P125" s="202"/>
    </row>
    <row r="126" spans="1:16" ht="12.75">
      <c r="A126" s="202"/>
      <c r="B126" s="20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</row>
    <row r="127" spans="1:16" ht="12.75">
      <c r="A127" s="202"/>
      <c r="B127" s="202"/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</row>
    <row r="128" spans="1:16" ht="12.75">
      <c r="A128" s="202"/>
      <c r="B128" s="202"/>
      <c r="C128" s="202"/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</row>
    <row r="129" spans="1:16" ht="12.75">
      <c r="A129" s="202"/>
      <c r="B129" s="202"/>
      <c r="C129" s="202"/>
      <c r="D129" s="202"/>
      <c r="E129" s="202"/>
      <c r="F129" s="202"/>
      <c r="G129" s="202"/>
      <c r="H129" s="202"/>
      <c r="I129" s="202"/>
      <c r="J129" s="202"/>
      <c r="K129" s="202"/>
      <c r="L129" s="202"/>
      <c r="M129" s="202"/>
      <c r="N129" s="202"/>
      <c r="O129" s="202"/>
      <c r="P129" s="202"/>
    </row>
    <row r="130" spans="1:16" ht="12.75">
      <c r="A130" s="202"/>
      <c r="B130" s="202"/>
      <c r="C130" s="202"/>
      <c r="D130" s="202"/>
      <c r="E130" s="202"/>
      <c r="F130" s="202"/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</row>
    <row r="131" spans="1:16" ht="12.75">
      <c r="A131" s="202"/>
      <c r="B131" s="20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</row>
    <row r="132" spans="1:16" ht="12.75">
      <c r="A132" s="202"/>
      <c r="B132" s="202"/>
      <c r="C132" s="202"/>
      <c r="D132" s="202"/>
      <c r="E132" s="202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</row>
    <row r="133" spans="1:16" ht="12.75">
      <c r="A133" s="202"/>
      <c r="B133" s="202"/>
      <c r="C133" s="202"/>
      <c r="D133" s="202"/>
      <c r="E133" s="202"/>
      <c r="F133" s="202"/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</row>
    <row r="134" spans="1:16" ht="12.75">
      <c r="A134" s="202"/>
      <c r="B134" s="202"/>
      <c r="C134" s="202"/>
      <c r="D134" s="202"/>
      <c r="E134" s="202"/>
      <c r="F134" s="202"/>
      <c r="G134" s="202"/>
      <c r="H134" s="202"/>
      <c r="I134" s="202"/>
      <c r="J134" s="202"/>
      <c r="K134" s="202"/>
      <c r="L134" s="202"/>
      <c r="M134" s="202"/>
      <c r="N134" s="202"/>
      <c r="O134" s="202"/>
      <c r="P134" s="202"/>
    </row>
    <row r="135" spans="1:16" ht="12.75">
      <c r="A135" s="202"/>
      <c r="B135" s="202"/>
      <c r="C135" s="202"/>
      <c r="D135" s="202"/>
      <c r="E135" s="202"/>
      <c r="F135" s="202"/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</row>
    <row r="136" spans="1:16" ht="12.75">
      <c r="A136" s="202"/>
      <c r="B136" s="202"/>
      <c r="C136" s="202"/>
      <c r="D136" s="202"/>
      <c r="E136" s="202"/>
      <c r="F136" s="202"/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</row>
    <row r="137" spans="1:16" ht="12.75">
      <c r="A137" s="202"/>
      <c r="B137" s="202"/>
      <c r="C137" s="202"/>
      <c r="D137" s="202"/>
      <c r="E137" s="202"/>
      <c r="F137" s="202"/>
      <c r="G137" s="202"/>
      <c r="H137" s="202"/>
      <c r="I137" s="202"/>
      <c r="J137" s="202"/>
      <c r="K137" s="202"/>
      <c r="L137" s="202"/>
      <c r="M137" s="202"/>
      <c r="N137" s="202"/>
      <c r="O137" s="202"/>
      <c r="P137" s="202"/>
    </row>
    <row r="138" spans="1:16" ht="12.75">
      <c r="A138" s="202"/>
      <c r="B138" s="202"/>
      <c r="C138" s="202"/>
      <c r="D138" s="202"/>
      <c r="E138" s="202"/>
      <c r="F138" s="202"/>
      <c r="G138" s="202"/>
      <c r="H138" s="202"/>
      <c r="I138" s="202"/>
      <c r="J138" s="202"/>
      <c r="K138" s="202"/>
      <c r="L138" s="202"/>
      <c r="M138" s="202"/>
      <c r="N138" s="202"/>
      <c r="O138" s="202"/>
      <c r="P138" s="202"/>
    </row>
    <row r="139" spans="1:16" ht="12.75">
      <c r="A139" s="202"/>
      <c r="B139" s="202"/>
      <c r="C139" s="202"/>
      <c r="D139" s="202"/>
      <c r="E139" s="202"/>
      <c r="F139" s="202"/>
      <c r="G139" s="202"/>
      <c r="H139" s="202"/>
      <c r="I139" s="202"/>
      <c r="J139" s="202"/>
      <c r="K139" s="202"/>
      <c r="L139" s="202"/>
      <c r="M139" s="202"/>
      <c r="N139" s="202"/>
      <c r="O139" s="202"/>
      <c r="P139" s="202"/>
    </row>
    <row r="140" spans="1:16" ht="12.75">
      <c r="A140" s="202"/>
      <c r="B140" s="202"/>
      <c r="C140" s="202"/>
      <c r="D140" s="202"/>
      <c r="E140" s="202"/>
      <c r="F140" s="202"/>
      <c r="G140" s="202"/>
      <c r="H140" s="202"/>
      <c r="I140" s="202"/>
      <c r="J140" s="202"/>
      <c r="K140" s="202"/>
      <c r="L140" s="202"/>
      <c r="M140" s="202"/>
      <c r="N140" s="202"/>
      <c r="O140" s="202"/>
      <c r="P140" s="202"/>
    </row>
    <row r="141" spans="1:16" ht="12.75">
      <c r="A141" s="202"/>
      <c r="B141" s="202"/>
      <c r="C141" s="202"/>
      <c r="D141" s="202"/>
      <c r="E141" s="202"/>
      <c r="F141" s="202"/>
      <c r="G141" s="202"/>
      <c r="H141" s="202"/>
      <c r="I141" s="202"/>
      <c r="J141" s="202"/>
      <c r="K141" s="202"/>
      <c r="L141" s="202"/>
      <c r="M141" s="202"/>
      <c r="N141" s="202"/>
      <c r="O141" s="202"/>
      <c r="P141" s="202"/>
    </row>
    <row r="142" spans="1:16" ht="12.75">
      <c r="A142" s="202"/>
      <c r="B142" s="202"/>
      <c r="C142" s="202"/>
      <c r="D142" s="202"/>
      <c r="E142" s="202"/>
      <c r="F142" s="202"/>
      <c r="G142" s="202"/>
      <c r="H142" s="202"/>
      <c r="I142" s="202"/>
      <c r="J142" s="202"/>
      <c r="K142" s="202"/>
      <c r="L142" s="202"/>
      <c r="M142" s="202"/>
      <c r="N142" s="202"/>
      <c r="O142" s="202"/>
      <c r="P142" s="202"/>
    </row>
    <row r="143" spans="1:16" ht="12.75">
      <c r="A143" s="202"/>
      <c r="B143" s="202"/>
      <c r="C143" s="202"/>
      <c r="D143" s="202"/>
      <c r="E143" s="202"/>
      <c r="F143" s="202"/>
      <c r="G143" s="202"/>
      <c r="H143" s="202"/>
      <c r="I143" s="202"/>
      <c r="J143" s="202"/>
      <c r="K143" s="202"/>
      <c r="L143" s="202"/>
      <c r="M143" s="202"/>
      <c r="N143" s="202"/>
      <c r="O143" s="202"/>
      <c r="P143" s="202"/>
    </row>
    <row r="144" spans="1:16" ht="12.75">
      <c r="A144" s="202"/>
      <c r="B144" s="202"/>
      <c r="C144" s="202"/>
      <c r="D144" s="202"/>
      <c r="E144" s="202"/>
      <c r="F144" s="202"/>
      <c r="G144" s="202"/>
      <c r="H144" s="202"/>
      <c r="I144" s="202"/>
      <c r="J144" s="202"/>
      <c r="K144" s="202"/>
      <c r="L144" s="202"/>
      <c r="M144" s="202"/>
      <c r="N144" s="202"/>
      <c r="O144" s="202"/>
      <c r="P144" s="202"/>
    </row>
    <row r="145" spans="1:16" ht="12.75">
      <c r="A145" s="202"/>
      <c r="B145" s="202"/>
      <c r="C145" s="202"/>
      <c r="D145" s="202"/>
      <c r="E145" s="202"/>
      <c r="F145" s="202"/>
      <c r="G145" s="202"/>
      <c r="H145" s="202"/>
      <c r="I145" s="202"/>
      <c r="J145" s="202"/>
      <c r="K145" s="202"/>
      <c r="L145" s="202"/>
      <c r="M145" s="202"/>
      <c r="N145" s="202"/>
      <c r="O145" s="202"/>
      <c r="P145" s="202"/>
    </row>
    <row r="146" spans="1:16" ht="12.75">
      <c r="A146" s="202"/>
      <c r="B146" s="202"/>
      <c r="C146" s="202"/>
      <c r="D146" s="202"/>
      <c r="E146" s="202"/>
      <c r="F146" s="202"/>
      <c r="G146" s="202"/>
      <c r="H146" s="202"/>
      <c r="I146" s="202"/>
      <c r="J146" s="202"/>
      <c r="K146" s="202"/>
      <c r="L146" s="202"/>
      <c r="M146" s="202"/>
      <c r="N146" s="202"/>
      <c r="O146" s="202"/>
      <c r="P146" s="202"/>
    </row>
    <row r="147" spans="1:16" ht="12.75">
      <c r="A147" s="202"/>
      <c r="B147" s="202"/>
      <c r="C147" s="202"/>
      <c r="D147" s="202"/>
      <c r="E147" s="202"/>
      <c r="F147" s="202"/>
      <c r="G147" s="202"/>
      <c r="H147" s="202"/>
      <c r="I147" s="202"/>
      <c r="J147" s="202"/>
      <c r="K147" s="202"/>
      <c r="L147" s="202"/>
      <c r="M147" s="202"/>
      <c r="N147" s="202"/>
      <c r="O147" s="202"/>
      <c r="P147" s="202"/>
    </row>
    <row r="148" spans="1:16" ht="12.75">
      <c r="A148" s="202"/>
      <c r="B148" s="202"/>
      <c r="C148" s="202"/>
      <c r="D148" s="202"/>
      <c r="E148" s="202"/>
      <c r="F148" s="202"/>
      <c r="G148" s="202"/>
      <c r="H148" s="202"/>
      <c r="I148" s="202"/>
      <c r="J148" s="202"/>
      <c r="K148" s="202"/>
      <c r="L148" s="202"/>
      <c r="M148" s="202"/>
      <c r="N148" s="202"/>
      <c r="O148" s="202"/>
      <c r="P148" s="202"/>
    </row>
    <row r="149" spans="1:16" ht="12.75">
      <c r="A149" s="202"/>
      <c r="B149" s="202"/>
      <c r="C149" s="202"/>
      <c r="D149" s="202"/>
      <c r="E149" s="202"/>
      <c r="F149" s="202"/>
      <c r="G149" s="202"/>
      <c r="H149" s="202"/>
      <c r="I149" s="202"/>
      <c r="J149" s="202"/>
      <c r="K149" s="202"/>
      <c r="L149" s="202"/>
      <c r="M149" s="202"/>
      <c r="N149" s="202"/>
      <c r="O149" s="202"/>
      <c r="P149" s="202"/>
    </row>
    <row r="150" spans="1:16" ht="12.75">
      <c r="A150" s="202"/>
      <c r="B150" s="202"/>
      <c r="C150" s="202"/>
      <c r="D150" s="202"/>
      <c r="E150" s="202"/>
      <c r="F150" s="202"/>
      <c r="G150" s="202"/>
      <c r="H150" s="202"/>
      <c r="I150" s="202"/>
      <c r="J150" s="202"/>
      <c r="K150" s="202"/>
      <c r="L150" s="202"/>
      <c r="M150" s="202"/>
      <c r="N150" s="202"/>
      <c r="O150" s="202"/>
      <c r="P150" s="202"/>
    </row>
    <row r="151" spans="1:16" ht="12.75">
      <c r="A151" s="202"/>
      <c r="B151" s="202"/>
      <c r="C151" s="202"/>
      <c r="D151" s="202"/>
      <c r="E151" s="202"/>
      <c r="F151" s="202"/>
      <c r="G151" s="202"/>
      <c r="H151" s="202"/>
      <c r="I151" s="202"/>
      <c r="J151" s="202"/>
      <c r="K151" s="202"/>
      <c r="L151" s="202"/>
      <c r="M151" s="202"/>
      <c r="N151" s="202"/>
      <c r="O151" s="202"/>
      <c r="P151" s="202"/>
    </row>
    <row r="152" spans="1:16" ht="12.75">
      <c r="A152" s="202"/>
      <c r="B152" s="202"/>
      <c r="C152" s="202"/>
      <c r="D152" s="202"/>
      <c r="E152" s="202"/>
      <c r="F152" s="202"/>
      <c r="G152" s="202"/>
      <c r="H152" s="202"/>
      <c r="I152" s="202"/>
      <c r="J152" s="202"/>
      <c r="K152" s="202"/>
      <c r="L152" s="202"/>
      <c r="M152" s="202"/>
      <c r="N152" s="202"/>
      <c r="O152" s="202"/>
      <c r="P152" s="202"/>
    </row>
    <row r="153" spans="1:16" ht="12.75">
      <c r="A153" s="202"/>
      <c r="B153" s="202"/>
      <c r="C153" s="202"/>
      <c r="D153" s="202"/>
      <c r="E153" s="202"/>
      <c r="F153" s="202"/>
      <c r="G153" s="202"/>
      <c r="H153" s="202"/>
      <c r="I153" s="202"/>
      <c r="J153" s="202"/>
      <c r="K153" s="202"/>
      <c r="L153" s="202"/>
      <c r="M153" s="202"/>
      <c r="N153" s="202"/>
      <c r="O153" s="202"/>
      <c r="P153" s="202"/>
    </row>
    <row r="154" spans="1:16" ht="12.75">
      <c r="A154" s="202"/>
      <c r="B154" s="202"/>
      <c r="C154" s="202"/>
      <c r="D154" s="202"/>
      <c r="E154" s="202"/>
      <c r="F154" s="202"/>
      <c r="G154" s="202"/>
      <c r="H154" s="202"/>
      <c r="I154" s="202"/>
      <c r="J154" s="202"/>
      <c r="K154" s="202"/>
      <c r="L154" s="202"/>
      <c r="M154" s="202"/>
      <c r="N154" s="202"/>
      <c r="O154" s="202"/>
      <c r="P154" s="202"/>
    </row>
    <row r="155" spans="1:16" ht="12.75">
      <c r="A155" s="202"/>
      <c r="B155" s="202"/>
      <c r="C155" s="202"/>
      <c r="D155" s="202"/>
      <c r="E155" s="202"/>
      <c r="F155" s="202"/>
      <c r="G155" s="202"/>
      <c r="H155" s="202"/>
      <c r="I155" s="202"/>
      <c r="J155" s="202"/>
      <c r="K155" s="202"/>
      <c r="L155" s="202"/>
      <c r="M155" s="202"/>
      <c r="N155" s="202"/>
      <c r="O155" s="202"/>
      <c r="P155" s="202"/>
    </row>
    <row r="156" spans="1:16" ht="12.75">
      <c r="A156" s="202"/>
      <c r="B156" s="202"/>
      <c r="C156" s="202"/>
      <c r="D156" s="202"/>
      <c r="E156" s="202"/>
      <c r="F156" s="202"/>
      <c r="G156" s="202"/>
      <c r="H156" s="202"/>
      <c r="I156" s="202"/>
      <c r="J156" s="202"/>
      <c r="K156" s="202"/>
      <c r="L156" s="202"/>
      <c r="M156" s="202"/>
      <c r="N156" s="202"/>
      <c r="O156" s="202"/>
      <c r="P156" s="202"/>
    </row>
    <row r="157" spans="1:16" ht="12.75">
      <c r="A157" s="202"/>
      <c r="B157" s="202"/>
      <c r="C157" s="202"/>
      <c r="D157" s="202"/>
      <c r="E157" s="202"/>
      <c r="F157" s="202"/>
      <c r="G157" s="202"/>
      <c r="H157" s="202"/>
      <c r="I157" s="202"/>
      <c r="J157" s="202"/>
      <c r="K157" s="202"/>
      <c r="L157" s="202"/>
      <c r="M157" s="202"/>
      <c r="N157" s="202"/>
      <c r="O157" s="202"/>
      <c r="P157" s="202"/>
    </row>
    <row r="158" spans="1:16" ht="12.75">
      <c r="A158" s="202"/>
      <c r="B158" s="202"/>
      <c r="C158" s="202"/>
      <c r="D158" s="202"/>
      <c r="E158" s="202"/>
      <c r="F158" s="202"/>
      <c r="G158" s="202"/>
      <c r="H158" s="202"/>
      <c r="I158" s="202"/>
      <c r="J158" s="202"/>
      <c r="K158" s="202"/>
      <c r="L158" s="202"/>
      <c r="M158" s="202"/>
      <c r="N158" s="202"/>
      <c r="O158" s="202"/>
      <c r="P158" s="202"/>
    </row>
    <row r="159" spans="1:16" ht="12.75">
      <c r="A159" s="202"/>
      <c r="B159" s="202"/>
      <c r="C159" s="202"/>
      <c r="D159" s="202"/>
      <c r="E159" s="202"/>
      <c r="F159" s="202"/>
      <c r="G159" s="202"/>
      <c r="H159" s="202"/>
      <c r="I159" s="202"/>
      <c r="J159" s="202"/>
      <c r="K159" s="202"/>
      <c r="L159" s="202"/>
      <c r="M159" s="202"/>
      <c r="N159" s="202"/>
      <c r="O159" s="202"/>
      <c r="P159" s="202"/>
    </row>
    <row r="160" spans="1:16" ht="12.75">
      <c r="A160" s="202"/>
      <c r="B160" s="202"/>
      <c r="C160" s="202"/>
      <c r="D160" s="202"/>
      <c r="E160" s="202"/>
      <c r="F160" s="202"/>
      <c r="G160" s="202"/>
      <c r="H160" s="202"/>
      <c r="I160" s="202"/>
      <c r="J160" s="202"/>
      <c r="K160" s="202"/>
      <c r="L160" s="202"/>
      <c r="M160" s="202"/>
      <c r="N160" s="202"/>
      <c r="O160" s="202"/>
      <c r="P160" s="202"/>
    </row>
    <row r="161" spans="1:16" ht="12.75">
      <c r="A161" s="202"/>
      <c r="B161" s="202"/>
      <c r="C161" s="202"/>
      <c r="D161" s="202"/>
      <c r="E161" s="202"/>
      <c r="F161" s="202"/>
      <c r="G161" s="202"/>
      <c r="H161" s="202"/>
      <c r="I161" s="202"/>
      <c r="J161" s="202"/>
      <c r="K161" s="202"/>
      <c r="L161" s="202"/>
      <c r="M161" s="202"/>
      <c r="N161" s="202"/>
      <c r="O161" s="202"/>
      <c r="P161" s="202"/>
    </row>
    <row r="162" spans="1:16" ht="12.75">
      <c r="A162" s="202"/>
      <c r="B162" s="202"/>
      <c r="C162" s="202"/>
      <c r="D162" s="202"/>
      <c r="E162" s="202"/>
      <c r="F162" s="202"/>
      <c r="G162" s="202"/>
      <c r="H162" s="202"/>
      <c r="I162" s="202"/>
      <c r="J162" s="202"/>
      <c r="K162" s="202"/>
      <c r="L162" s="202"/>
      <c r="M162" s="202"/>
      <c r="N162" s="202"/>
      <c r="O162" s="202"/>
      <c r="P162" s="202"/>
    </row>
    <row r="163" spans="1:16" ht="12.75">
      <c r="A163" s="202"/>
      <c r="B163" s="202"/>
      <c r="C163" s="202"/>
      <c r="D163" s="202"/>
      <c r="E163" s="202"/>
      <c r="F163" s="202"/>
      <c r="G163" s="202"/>
      <c r="H163" s="202"/>
      <c r="I163" s="202"/>
      <c r="J163" s="202"/>
      <c r="K163" s="202"/>
      <c r="L163" s="202"/>
      <c r="M163" s="202"/>
      <c r="N163" s="202"/>
      <c r="O163" s="202"/>
      <c r="P163" s="202"/>
    </row>
    <row r="164" spans="1:16" ht="12.75">
      <c r="A164" s="202"/>
      <c r="B164" s="202"/>
      <c r="C164" s="202"/>
      <c r="D164" s="202"/>
      <c r="E164" s="202"/>
      <c r="F164" s="202"/>
      <c r="G164" s="202"/>
      <c r="H164" s="202"/>
      <c r="I164" s="202"/>
      <c r="J164" s="202"/>
      <c r="K164" s="202"/>
      <c r="L164" s="202"/>
      <c r="M164" s="202"/>
      <c r="N164" s="202"/>
      <c r="O164" s="202"/>
      <c r="P164" s="202"/>
    </row>
    <row r="165" spans="1:16" ht="12.75">
      <c r="A165" s="202"/>
      <c r="B165" s="202"/>
      <c r="C165" s="202"/>
      <c r="D165" s="202"/>
      <c r="E165" s="202"/>
      <c r="F165" s="202"/>
      <c r="G165" s="202"/>
      <c r="H165" s="202"/>
      <c r="I165" s="202"/>
      <c r="J165" s="202"/>
      <c r="K165" s="202"/>
      <c r="L165" s="202"/>
      <c r="M165" s="202"/>
      <c r="N165" s="202"/>
      <c r="O165" s="202"/>
      <c r="P165" s="202"/>
    </row>
    <row r="166" spans="1:16" ht="12.75">
      <c r="A166" s="202"/>
      <c r="B166" s="202"/>
      <c r="C166" s="202"/>
      <c r="D166" s="202"/>
      <c r="E166" s="202"/>
      <c r="F166" s="202"/>
      <c r="G166" s="202"/>
      <c r="H166" s="202"/>
      <c r="I166" s="202"/>
      <c r="J166" s="202"/>
      <c r="K166" s="202"/>
      <c r="L166" s="202"/>
      <c r="M166" s="202"/>
      <c r="N166" s="202"/>
      <c r="O166" s="202"/>
      <c r="P166" s="202"/>
    </row>
    <row r="167" spans="1:16" ht="12.75">
      <c r="A167" s="202"/>
      <c r="B167" s="202"/>
      <c r="C167" s="202"/>
      <c r="D167" s="202"/>
      <c r="E167" s="202"/>
      <c r="F167" s="202"/>
      <c r="G167" s="202"/>
      <c r="H167" s="202"/>
      <c r="I167" s="202"/>
      <c r="J167" s="202"/>
      <c r="K167" s="202"/>
      <c r="L167" s="202"/>
      <c r="M167" s="202"/>
      <c r="N167" s="202"/>
      <c r="O167" s="202"/>
      <c r="P167" s="202"/>
    </row>
    <row r="168" spans="1:16" ht="12.75">
      <c r="A168" s="202"/>
      <c r="B168" s="202"/>
      <c r="C168" s="202"/>
      <c r="D168" s="202"/>
      <c r="E168" s="202"/>
      <c r="F168" s="202"/>
      <c r="G168" s="202"/>
      <c r="H168" s="202"/>
      <c r="I168" s="202"/>
      <c r="J168" s="202"/>
      <c r="K168" s="202"/>
      <c r="L168" s="202"/>
      <c r="M168" s="202"/>
      <c r="N168" s="202"/>
      <c r="O168" s="202"/>
      <c r="P168" s="202"/>
    </row>
    <row r="169" spans="1:16" ht="12.75">
      <c r="A169" s="202"/>
      <c r="B169" s="202"/>
      <c r="C169" s="202"/>
      <c r="D169" s="202"/>
      <c r="E169" s="202"/>
      <c r="F169" s="202"/>
      <c r="G169" s="202"/>
      <c r="H169" s="202"/>
      <c r="I169" s="202"/>
      <c r="J169" s="202"/>
      <c r="K169" s="202"/>
      <c r="L169" s="202"/>
      <c r="M169" s="202"/>
      <c r="N169" s="202"/>
      <c r="O169" s="202"/>
      <c r="P169" s="202"/>
    </row>
    <row r="170" spans="1:16" ht="12.75">
      <c r="A170" s="202"/>
      <c r="B170" s="202"/>
      <c r="C170" s="202"/>
      <c r="D170" s="202"/>
      <c r="E170" s="202"/>
      <c r="F170" s="202"/>
      <c r="G170" s="202"/>
      <c r="H170" s="202"/>
      <c r="I170" s="202"/>
      <c r="J170" s="202"/>
      <c r="K170" s="202"/>
      <c r="L170" s="202"/>
      <c r="M170" s="202"/>
      <c r="N170" s="202"/>
      <c r="O170" s="202"/>
      <c r="P170" s="202"/>
    </row>
    <row r="171" spans="1:16" ht="12.75">
      <c r="A171" s="202"/>
      <c r="B171" s="202"/>
      <c r="C171" s="202"/>
      <c r="D171" s="202"/>
      <c r="E171" s="202"/>
      <c r="F171" s="202"/>
      <c r="G171" s="202"/>
      <c r="H171" s="202"/>
      <c r="I171" s="202"/>
      <c r="J171" s="202"/>
      <c r="K171" s="202"/>
      <c r="L171" s="202"/>
      <c r="M171" s="202"/>
      <c r="N171" s="202"/>
      <c r="O171" s="202"/>
      <c r="P171" s="202"/>
    </row>
    <row r="172" spans="1:16" ht="12.75">
      <c r="A172" s="202"/>
      <c r="B172" s="202"/>
      <c r="C172" s="202"/>
      <c r="D172" s="202"/>
      <c r="E172" s="202"/>
      <c r="F172" s="202"/>
      <c r="G172" s="202"/>
      <c r="H172" s="202"/>
      <c r="I172" s="202"/>
      <c r="J172" s="202"/>
      <c r="K172" s="202"/>
      <c r="L172" s="202"/>
      <c r="M172" s="202"/>
      <c r="N172" s="202"/>
      <c r="O172" s="202"/>
      <c r="P172" s="202"/>
    </row>
    <row r="173" spans="1:16" ht="12.75">
      <c r="A173" s="202"/>
      <c r="B173" s="202"/>
      <c r="C173" s="202"/>
      <c r="D173" s="202"/>
      <c r="E173" s="202"/>
      <c r="F173" s="202"/>
      <c r="G173" s="202"/>
      <c r="H173" s="202"/>
      <c r="I173" s="202"/>
      <c r="J173" s="202"/>
      <c r="K173" s="202"/>
      <c r="L173" s="202"/>
      <c r="M173" s="202"/>
      <c r="N173" s="202"/>
      <c r="O173" s="202"/>
      <c r="P173" s="202"/>
    </row>
    <row r="174" spans="1:16" ht="12.75">
      <c r="A174" s="202"/>
      <c r="B174" s="202"/>
      <c r="C174" s="202"/>
      <c r="D174" s="202"/>
      <c r="E174" s="202"/>
      <c r="F174" s="202"/>
      <c r="G174" s="202"/>
      <c r="H174" s="202"/>
      <c r="I174" s="202"/>
      <c r="J174" s="202"/>
      <c r="K174" s="202"/>
      <c r="L174" s="202"/>
      <c r="M174" s="202"/>
      <c r="N174" s="202"/>
      <c r="O174" s="202"/>
      <c r="P174" s="202"/>
    </row>
    <row r="175" spans="1:16" ht="12.75">
      <c r="A175" s="202"/>
      <c r="B175" s="202"/>
      <c r="C175" s="202"/>
      <c r="D175" s="202"/>
      <c r="E175" s="202"/>
      <c r="F175" s="202"/>
      <c r="G175" s="202"/>
      <c r="H175" s="202"/>
      <c r="I175" s="202"/>
      <c r="J175" s="202"/>
      <c r="K175" s="202"/>
      <c r="L175" s="202"/>
      <c r="M175" s="202"/>
      <c r="N175" s="202"/>
      <c r="O175" s="202"/>
      <c r="P175" s="202"/>
    </row>
    <row r="176" spans="1:16" ht="12.75">
      <c r="A176" s="202"/>
      <c r="B176" s="202"/>
      <c r="C176" s="202"/>
      <c r="D176" s="202"/>
      <c r="E176" s="202"/>
      <c r="F176" s="202"/>
      <c r="G176" s="202"/>
      <c r="H176" s="202"/>
      <c r="I176" s="202"/>
      <c r="J176" s="202"/>
      <c r="K176" s="202"/>
      <c r="L176" s="202"/>
      <c r="M176" s="202"/>
      <c r="N176" s="202"/>
      <c r="O176" s="202"/>
      <c r="P176" s="202"/>
    </row>
    <row r="177" spans="1:16" ht="12.75">
      <c r="A177" s="202"/>
      <c r="B177" s="202"/>
      <c r="C177" s="202"/>
      <c r="D177" s="202"/>
      <c r="E177" s="202"/>
      <c r="F177" s="202"/>
      <c r="G177" s="202"/>
      <c r="H177" s="202"/>
      <c r="I177" s="202"/>
      <c r="J177" s="202"/>
      <c r="K177" s="202"/>
      <c r="L177" s="202"/>
      <c r="M177" s="202"/>
      <c r="N177" s="202"/>
      <c r="O177" s="202"/>
      <c r="P177" s="202"/>
    </row>
    <row r="178" spans="1:16" ht="12.75">
      <c r="A178" s="202"/>
      <c r="B178" s="202"/>
      <c r="C178" s="202"/>
      <c r="D178" s="202"/>
      <c r="E178" s="202"/>
      <c r="F178" s="202"/>
      <c r="G178" s="202"/>
      <c r="H178" s="202"/>
      <c r="I178" s="202"/>
      <c r="J178" s="202"/>
      <c r="K178" s="202"/>
      <c r="L178" s="202"/>
      <c r="M178" s="202"/>
      <c r="N178" s="202"/>
      <c r="O178" s="202"/>
      <c r="P178" s="202"/>
    </row>
    <row r="179" spans="1:16" ht="12.75">
      <c r="A179" s="202"/>
      <c r="B179" s="202"/>
      <c r="C179" s="202"/>
      <c r="D179" s="202"/>
      <c r="E179" s="202"/>
      <c r="F179" s="202"/>
      <c r="G179" s="202"/>
      <c r="H179" s="202"/>
      <c r="I179" s="202"/>
      <c r="J179" s="202"/>
      <c r="K179" s="202"/>
      <c r="L179" s="202"/>
      <c r="M179" s="202"/>
      <c r="N179" s="202"/>
      <c r="O179" s="202"/>
      <c r="P179" s="202"/>
    </row>
    <row r="180" spans="1:16" ht="12.75">
      <c r="A180" s="202"/>
      <c r="B180" s="202"/>
      <c r="C180" s="202"/>
      <c r="D180" s="202"/>
      <c r="E180" s="202"/>
      <c r="F180" s="202"/>
      <c r="G180" s="202"/>
      <c r="H180" s="202"/>
      <c r="I180" s="202"/>
      <c r="J180" s="202"/>
      <c r="K180" s="202"/>
      <c r="L180" s="202"/>
      <c r="M180" s="202"/>
      <c r="N180" s="202"/>
      <c r="O180" s="202"/>
      <c r="P180" s="202"/>
    </row>
    <row r="181" spans="1:16" ht="12.75">
      <c r="A181" s="202"/>
      <c r="B181" s="202"/>
      <c r="C181" s="202"/>
      <c r="D181" s="202"/>
      <c r="E181" s="202"/>
      <c r="F181" s="202"/>
      <c r="G181" s="202"/>
      <c r="H181" s="202"/>
      <c r="I181" s="202"/>
      <c r="J181" s="202"/>
      <c r="K181" s="202"/>
      <c r="L181" s="202"/>
      <c r="M181" s="202"/>
      <c r="N181" s="202"/>
      <c r="O181" s="202"/>
      <c r="P181" s="202"/>
    </row>
    <row r="182" spans="1:16" ht="12.75">
      <c r="A182" s="202"/>
      <c r="B182" s="202"/>
      <c r="C182" s="202"/>
      <c r="D182" s="202"/>
      <c r="E182" s="202"/>
      <c r="F182" s="202"/>
      <c r="G182" s="202"/>
      <c r="H182" s="202"/>
      <c r="I182" s="202"/>
      <c r="J182" s="202"/>
      <c r="K182" s="202"/>
      <c r="L182" s="202"/>
      <c r="M182" s="202"/>
      <c r="N182" s="202"/>
      <c r="O182" s="202"/>
      <c r="P182" s="202"/>
    </row>
    <row r="183" spans="1:16" ht="12.75">
      <c r="A183" s="202"/>
      <c r="B183" s="202"/>
      <c r="C183" s="202"/>
      <c r="D183" s="202"/>
      <c r="E183" s="202"/>
      <c r="F183" s="202"/>
      <c r="G183" s="202"/>
      <c r="H183" s="202"/>
      <c r="I183" s="202"/>
      <c r="J183" s="202"/>
      <c r="K183" s="202"/>
      <c r="L183" s="202"/>
      <c r="M183" s="202"/>
      <c r="N183" s="202"/>
      <c r="O183" s="202"/>
      <c r="P183" s="202"/>
    </row>
    <row r="184" spans="1:16" ht="12.75">
      <c r="A184" s="202"/>
      <c r="B184" s="202"/>
      <c r="C184" s="202"/>
      <c r="D184" s="202"/>
      <c r="E184" s="202"/>
      <c r="F184" s="202"/>
      <c r="G184" s="202"/>
      <c r="H184" s="202"/>
      <c r="I184" s="202"/>
      <c r="J184" s="202"/>
      <c r="K184" s="202"/>
      <c r="L184" s="202"/>
      <c r="M184" s="202"/>
      <c r="N184" s="202"/>
      <c r="O184" s="202"/>
      <c r="P184" s="202"/>
    </row>
    <row r="185" spans="1:16" ht="12.75">
      <c r="A185" s="202"/>
      <c r="B185" s="202"/>
      <c r="C185" s="202"/>
      <c r="D185" s="202"/>
      <c r="E185" s="202"/>
      <c r="F185" s="202"/>
      <c r="G185" s="202"/>
      <c r="H185" s="202"/>
      <c r="I185" s="202"/>
      <c r="J185" s="202"/>
      <c r="K185" s="202"/>
      <c r="L185" s="202"/>
      <c r="M185" s="202"/>
      <c r="N185" s="202"/>
      <c r="O185" s="202"/>
      <c r="P185" s="202"/>
    </row>
    <row r="186" spans="1:16" ht="12.75">
      <c r="A186" s="202"/>
      <c r="B186" s="202"/>
      <c r="C186" s="202"/>
      <c r="D186" s="202"/>
      <c r="E186" s="202"/>
      <c r="F186" s="202"/>
      <c r="G186" s="202"/>
      <c r="H186" s="202"/>
      <c r="I186" s="202"/>
      <c r="J186" s="202"/>
      <c r="K186" s="202"/>
      <c r="L186" s="202"/>
      <c r="M186" s="202"/>
      <c r="N186" s="202"/>
      <c r="O186" s="202"/>
      <c r="P186" s="202"/>
    </row>
    <row r="187" spans="1:16" ht="12.75">
      <c r="A187" s="202"/>
      <c r="B187" s="202"/>
      <c r="C187" s="202"/>
      <c r="D187" s="202"/>
      <c r="E187" s="202"/>
      <c r="F187" s="202"/>
      <c r="G187" s="202"/>
      <c r="H187" s="202"/>
      <c r="I187" s="202"/>
      <c r="J187" s="202"/>
      <c r="K187" s="202"/>
      <c r="L187" s="202"/>
      <c r="M187" s="202"/>
      <c r="N187" s="202"/>
      <c r="O187" s="202"/>
      <c r="P187" s="202"/>
    </row>
    <row r="188" spans="1:16" ht="12.75">
      <c r="A188" s="202"/>
      <c r="B188" s="202"/>
      <c r="C188" s="202"/>
      <c r="D188" s="202"/>
      <c r="E188" s="202"/>
      <c r="F188" s="202"/>
      <c r="G188" s="202"/>
      <c r="H188" s="202"/>
      <c r="I188" s="202"/>
      <c r="J188" s="202"/>
      <c r="K188" s="202"/>
      <c r="L188" s="202"/>
      <c r="M188" s="202"/>
      <c r="N188" s="202"/>
      <c r="O188" s="202"/>
      <c r="P188" s="202"/>
    </row>
    <row r="189" spans="1:16" ht="12.75">
      <c r="A189" s="202"/>
      <c r="B189" s="202"/>
      <c r="C189" s="202"/>
      <c r="D189" s="202"/>
      <c r="E189" s="202"/>
      <c r="F189" s="202"/>
      <c r="G189" s="202"/>
      <c r="H189" s="202"/>
      <c r="I189" s="202"/>
      <c r="J189" s="202"/>
      <c r="K189" s="202"/>
      <c r="L189" s="202"/>
      <c r="M189" s="202"/>
      <c r="N189" s="202"/>
      <c r="O189" s="202"/>
      <c r="P189" s="202"/>
    </row>
    <row r="190" spans="1:16" ht="12.75">
      <c r="A190" s="202"/>
      <c r="B190" s="202"/>
      <c r="C190" s="202"/>
      <c r="D190" s="202"/>
      <c r="E190" s="202"/>
      <c r="F190" s="202"/>
      <c r="G190" s="202"/>
      <c r="H190" s="202"/>
      <c r="I190" s="202"/>
      <c r="J190" s="202"/>
      <c r="K190" s="202"/>
      <c r="L190" s="202"/>
      <c r="M190" s="202"/>
      <c r="N190" s="202"/>
      <c r="O190" s="202"/>
      <c r="P190" s="202"/>
    </row>
    <row r="191" spans="1:16" ht="12.75">
      <c r="A191" s="202"/>
      <c r="B191" s="202"/>
      <c r="C191" s="202"/>
      <c r="D191" s="202"/>
      <c r="E191" s="202"/>
      <c r="F191" s="202"/>
      <c r="G191" s="202"/>
      <c r="H191" s="202"/>
      <c r="I191" s="202"/>
      <c r="J191" s="202"/>
      <c r="K191" s="202"/>
      <c r="L191" s="202"/>
      <c r="M191" s="202"/>
      <c r="N191" s="202"/>
      <c r="O191" s="202"/>
      <c r="P191" s="202"/>
    </row>
    <row r="192" spans="1:16" ht="12.75">
      <c r="A192" s="202"/>
      <c r="B192" s="202"/>
      <c r="C192" s="202"/>
      <c r="D192" s="202"/>
      <c r="E192" s="202"/>
      <c r="F192" s="202"/>
      <c r="G192" s="202"/>
      <c r="H192" s="202"/>
      <c r="I192" s="202"/>
      <c r="J192" s="202"/>
      <c r="K192" s="202"/>
      <c r="L192" s="202"/>
      <c r="M192" s="202"/>
      <c r="N192" s="202"/>
      <c r="O192" s="202"/>
      <c r="P192" s="202"/>
    </row>
    <row r="193" spans="1:16" ht="12.75">
      <c r="A193" s="202"/>
      <c r="B193" s="202"/>
      <c r="C193" s="202"/>
      <c r="D193" s="202"/>
      <c r="E193" s="202"/>
      <c r="F193" s="202"/>
      <c r="G193" s="202"/>
      <c r="H193" s="202"/>
      <c r="I193" s="202"/>
      <c r="J193" s="202"/>
      <c r="K193" s="202"/>
      <c r="L193" s="202"/>
      <c r="M193" s="202"/>
      <c r="N193" s="202"/>
      <c r="O193" s="202"/>
      <c r="P193" s="202"/>
    </row>
    <row r="194" spans="1:16" ht="12.75">
      <c r="A194" s="202"/>
      <c r="B194" s="202"/>
      <c r="C194" s="202"/>
      <c r="D194" s="202"/>
      <c r="E194" s="202"/>
      <c r="F194" s="202"/>
      <c r="G194" s="202"/>
      <c r="H194" s="202"/>
      <c r="I194" s="202"/>
      <c r="J194" s="202"/>
      <c r="K194" s="202"/>
      <c r="L194" s="202"/>
      <c r="M194" s="202"/>
      <c r="N194" s="202"/>
      <c r="O194" s="202"/>
      <c r="P194" s="202"/>
    </row>
    <row r="195" spans="1:16" ht="12.75">
      <c r="A195" s="202"/>
      <c r="B195" s="202"/>
      <c r="C195" s="202"/>
      <c r="D195" s="202"/>
      <c r="E195" s="202"/>
      <c r="F195" s="202"/>
      <c r="G195" s="202"/>
      <c r="H195" s="202"/>
      <c r="I195" s="202"/>
      <c r="J195" s="202"/>
      <c r="K195" s="202"/>
      <c r="L195" s="202"/>
      <c r="M195" s="202"/>
      <c r="N195" s="202"/>
      <c r="O195" s="202"/>
      <c r="P195" s="202"/>
    </row>
    <row r="196" spans="1:16" ht="12.75">
      <c r="A196" s="202"/>
      <c r="B196" s="202"/>
      <c r="C196" s="202"/>
      <c r="D196" s="202"/>
      <c r="E196" s="202"/>
      <c r="F196" s="202"/>
      <c r="G196" s="202"/>
      <c r="H196" s="202"/>
      <c r="I196" s="202"/>
      <c r="J196" s="202"/>
      <c r="K196" s="202"/>
      <c r="L196" s="202"/>
      <c r="M196" s="202"/>
      <c r="N196" s="202"/>
      <c r="O196" s="202"/>
      <c r="P196" s="202"/>
    </row>
    <row r="197" spans="1:16" ht="12.75">
      <c r="A197" s="202"/>
      <c r="B197" s="202"/>
      <c r="C197" s="202"/>
      <c r="D197" s="202"/>
      <c r="E197" s="202"/>
      <c r="F197" s="202"/>
      <c r="G197" s="202"/>
      <c r="H197" s="202"/>
      <c r="I197" s="202"/>
      <c r="J197" s="202"/>
      <c r="K197" s="202"/>
      <c r="L197" s="202"/>
      <c r="M197" s="202"/>
      <c r="N197" s="202"/>
      <c r="O197" s="202"/>
      <c r="P197" s="202"/>
    </row>
    <row r="198" spans="1:16" ht="12.75">
      <c r="A198" s="202"/>
      <c r="B198" s="202"/>
      <c r="C198" s="202"/>
      <c r="D198" s="202"/>
      <c r="E198" s="202"/>
      <c r="F198" s="202"/>
      <c r="G198" s="202"/>
      <c r="H198" s="202"/>
      <c r="I198" s="202"/>
      <c r="J198" s="202"/>
      <c r="K198" s="202"/>
      <c r="L198" s="202"/>
      <c r="M198" s="202"/>
      <c r="N198" s="202"/>
      <c r="O198" s="202"/>
      <c r="P198" s="202"/>
    </row>
    <row r="199" spans="1:16" ht="12.75">
      <c r="A199" s="202"/>
      <c r="B199" s="202"/>
      <c r="C199" s="202"/>
      <c r="D199" s="202"/>
      <c r="E199" s="202"/>
      <c r="F199" s="202"/>
      <c r="G199" s="202"/>
      <c r="H199" s="202"/>
      <c r="I199" s="202"/>
      <c r="J199" s="202"/>
      <c r="K199" s="202"/>
      <c r="L199" s="202"/>
      <c r="M199" s="202"/>
      <c r="N199" s="202"/>
      <c r="O199" s="202"/>
      <c r="P199" s="202"/>
    </row>
    <row r="200" spans="1:16" ht="12.75">
      <c r="A200" s="202"/>
      <c r="B200" s="202"/>
      <c r="C200" s="202"/>
      <c r="D200" s="202"/>
      <c r="E200" s="202"/>
      <c r="F200" s="202"/>
      <c r="G200" s="202"/>
      <c r="H200" s="202"/>
      <c r="I200" s="202"/>
      <c r="J200" s="202"/>
      <c r="K200" s="202"/>
      <c r="L200" s="202"/>
      <c r="M200" s="202"/>
      <c r="N200" s="202"/>
      <c r="O200" s="202"/>
      <c r="P200" s="202"/>
    </row>
    <row r="201" spans="1:16" ht="12.75">
      <c r="A201" s="202"/>
      <c r="B201" s="202"/>
      <c r="C201" s="202"/>
      <c r="D201" s="202"/>
      <c r="E201" s="202"/>
      <c r="F201" s="202"/>
      <c r="G201" s="202"/>
      <c r="H201" s="202"/>
      <c r="I201" s="202"/>
      <c r="J201" s="202"/>
      <c r="K201" s="202"/>
      <c r="L201" s="202"/>
      <c r="M201" s="202"/>
      <c r="N201" s="202"/>
      <c r="O201" s="202"/>
      <c r="P201" s="202"/>
    </row>
    <row r="202" spans="1:16" ht="12.75">
      <c r="A202" s="202"/>
      <c r="B202" s="202"/>
      <c r="C202" s="202"/>
      <c r="D202" s="202"/>
      <c r="E202" s="202"/>
      <c r="F202" s="202"/>
      <c r="G202" s="202"/>
      <c r="H202" s="202"/>
      <c r="I202" s="202"/>
      <c r="J202" s="202"/>
      <c r="K202" s="202"/>
      <c r="L202" s="202"/>
      <c r="M202" s="202"/>
      <c r="N202" s="202"/>
      <c r="O202" s="202"/>
      <c r="P202" s="202"/>
    </row>
  </sheetData>
  <mergeCells count="95">
    <mergeCell ref="A11:R11"/>
    <mergeCell ref="A13:A15"/>
    <mergeCell ref="B13:B15"/>
    <mergeCell ref="C13:C15"/>
    <mergeCell ref="D13:D15"/>
    <mergeCell ref="E13:E15"/>
    <mergeCell ref="F13:F15"/>
    <mergeCell ref="G13:O13"/>
    <mergeCell ref="P13:P15"/>
    <mergeCell ref="Q13:Q15"/>
    <mergeCell ref="R13:R15"/>
    <mergeCell ref="G14:G15"/>
    <mergeCell ref="H14:L14"/>
    <mergeCell ref="M14:M15"/>
    <mergeCell ref="N14:N15"/>
    <mergeCell ref="O14:O15"/>
    <mergeCell ref="J15:K15"/>
    <mergeCell ref="A17:A20"/>
    <mergeCell ref="B17:B20"/>
    <mergeCell ref="C17:C20"/>
    <mergeCell ref="D17:D20"/>
    <mergeCell ref="A21:A24"/>
    <mergeCell ref="B21:B24"/>
    <mergeCell ref="C21:C24"/>
    <mergeCell ref="D21:D24"/>
    <mergeCell ref="A25:A28"/>
    <mergeCell ref="B25:B28"/>
    <mergeCell ref="C25:C28"/>
    <mergeCell ref="D25:D28"/>
    <mergeCell ref="A29:A32"/>
    <mergeCell ref="B29:B32"/>
    <mergeCell ref="C29:C32"/>
    <mergeCell ref="D29:D32"/>
    <mergeCell ref="A34:A37"/>
    <mergeCell ref="B34:B37"/>
    <mergeCell ref="C34:C37"/>
    <mergeCell ref="D34:D37"/>
    <mergeCell ref="A38:A41"/>
    <mergeCell ref="B38:B41"/>
    <mergeCell ref="C38:C41"/>
    <mergeCell ref="D38:D41"/>
    <mergeCell ref="A42:A45"/>
    <mergeCell ref="B42:B45"/>
    <mergeCell ref="C42:C45"/>
    <mergeCell ref="D42:D45"/>
    <mergeCell ref="A46:A49"/>
    <mergeCell ref="B46:B49"/>
    <mergeCell ref="C46:C49"/>
    <mergeCell ref="D46:D49"/>
    <mergeCell ref="J50:K50"/>
    <mergeCell ref="A51:A54"/>
    <mergeCell ref="B51:B54"/>
    <mergeCell ref="C51:C54"/>
    <mergeCell ref="D51:D54"/>
    <mergeCell ref="A55:A58"/>
    <mergeCell ref="B55:B58"/>
    <mergeCell ref="C55:C58"/>
    <mergeCell ref="D55:D58"/>
    <mergeCell ref="A60:A63"/>
    <mergeCell ref="B60:B63"/>
    <mergeCell ref="C60:C63"/>
    <mergeCell ref="D60:D63"/>
    <mergeCell ref="A64:A67"/>
    <mergeCell ref="B64:B67"/>
    <mergeCell ref="C64:C67"/>
    <mergeCell ref="D64:D67"/>
    <mergeCell ref="A68:A71"/>
    <mergeCell ref="B68:B71"/>
    <mergeCell ref="C68:C71"/>
    <mergeCell ref="D68:D71"/>
    <mergeCell ref="A72:A75"/>
    <mergeCell ref="B72:B75"/>
    <mergeCell ref="C72:C75"/>
    <mergeCell ref="D72:D75"/>
    <mergeCell ref="A77:A80"/>
    <mergeCell ref="B77:B80"/>
    <mergeCell ref="C77:C80"/>
    <mergeCell ref="D77:D80"/>
    <mergeCell ref="A82:A85"/>
    <mergeCell ref="B82:B85"/>
    <mergeCell ref="C82:C85"/>
    <mergeCell ref="D82:D85"/>
    <mergeCell ref="A86:A89"/>
    <mergeCell ref="B86:B89"/>
    <mergeCell ref="C86:C89"/>
    <mergeCell ref="D86:D89"/>
    <mergeCell ref="A90:A93"/>
    <mergeCell ref="B90:B93"/>
    <mergeCell ref="C90:C93"/>
    <mergeCell ref="D90:D93"/>
    <mergeCell ref="A100:D100"/>
    <mergeCell ref="A95:A98"/>
    <mergeCell ref="B95:B98"/>
    <mergeCell ref="C95:C98"/>
    <mergeCell ref="D95:D98"/>
  </mergeCells>
  <printOptions horizontalCentered="1" verticalCentered="1"/>
  <pageMargins left="0.7874015748031497" right="0.7874015748031497" top="0.984251968503937" bottom="0.984251968503937" header="0.7874015748031497" footer="0.7874015748031497"/>
  <pageSetup fitToHeight="2" horizontalDpi="300" verticalDpi="300" orientation="landscape" paperSize="9" scale="37" r:id="rId1"/>
  <rowBreaks count="1" manualBreakCount="1">
    <brk id="54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32"/>
  <sheetViews>
    <sheetView showGridLines="0" view="pageBreakPreview" zoomScale="70" zoomScaleSheetLayoutView="70" workbookViewId="0" topLeftCell="A1">
      <selection activeCell="H4" sqref="H4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6.375" style="0" customWidth="1"/>
    <col min="4" max="4" width="15.00390625" style="0" customWidth="1"/>
    <col min="5" max="5" width="10.375" style="0" customWidth="1"/>
    <col min="6" max="6" width="9.625" style="0" customWidth="1"/>
    <col min="7" max="7" width="11.125" style="0" customWidth="1"/>
    <col min="8" max="8" width="10.125" style="0" customWidth="1"/>
    <col min="9" max="9" width="14.375" style="0" customWidth="1"/>
  </cols>
  <sheetData>
    <row r="2" ht="14.25">
      <c r="H2" s="213" t="s">
        <v>133</v>
      </c>
    </row>
    <row r="3" ht="14.25">
      <c r="H3" s="213" t="s">
        <v>150</v>
      </c>
    </row>
    <row r="4" ht="14.25">
      <c r="H4" s="213" t="s">
        <v>131</v>
      </c>
    </row>
    <row r="5" ht="14.25">
      <c r="H5" s="213" t="s">
        <v>143</v>
      </c>
    </row>
    <row r="6" ht="14.25">
      <c r="H6" s="213" t="s">
        <v>144</v>
      </c>
    </row>
    <row r="7" ht="14.25">
      <c r="H7" s="213" t="s">
        <v>134</v>
      </c>
    </row>
    <row r="8" ht="14.25">
      <c r="H8" s="214" t="s">
        <v>131</v>
      </c>
    </row>
    <row r="9" spans="1:9" ht="16.5">
      <c r="A9" s="205"/>
      <c r="B9" s="205"/>
      <c r="C9" s="205"/>
      <c r="D9" s="205"/>
      <c r="E9" s="205"/>
      <c r="F9" s="205"/>
      <c r="G9" s="205"/>
      <c r="H9" s="215" t="s">
        <v>135</v>
      </c>
      <c r="I9" s="212"/>
    </row>
    <row r="10" spans="1:9" ht="16.5">
      <c r="A10" s="205"/>
      <c r="B10" s="205"/>
      <c r="C10" s="205"/>
      <c r="D10" s="205"/>
      <c r="E10" s="205"/>
      <c r="F10" s="205"/>
      <c r="G10" s="205"/>
      <c r="H10" s="205"/>
      <c r="I10" s="205"/>
    </row>
    <row r="11" spans="1:9" ht="16.5">
      <c r="A11" s="249" t="s">
        <v>99</v>
      </c>
      <c r="B11" s="249"/>
      <c r="C11" s="249"/>
      <c r="D11" s="249"/>
      <c r="E11" s="249"/>
      <c r="F11" s="249"/>
      <c r="G11" s="249"/>
      <c r="H11" s="249"/>
      <c r="I11" s="249"/>
    </row>
    <row r="12" spans="1:9" ht="13.5" customHeight="1">
      <c r="A12" s="249" t="s">
        <v>100</v>
      </c>
      <c r="B12" s="249"/>
      <c r="C12" s="249"/>
      <c r="D12" s="249"/>
      <c r="E12" s="249"/>
      <c r="F12" s="249"/>
      <c r="G12" s="249"/>
      <c r="H12" s="249"/>
      <c r="I12" s="249"/>
    </row>
    <row r="13" spans="1:9" ht="12.75">
      <c r="A13" s="41"/>
      <c r="B13" s="41"/>
      <c r="C13" s="41"/>
      <c r="D13" s="41"/>
      <c r="E13" s="41"/>
      <c r="F13" s="41"/>
      <c r="G13" s="41"/>
      <c r="H13" s="41"/>
      <c r="I13" s="43" t="s">
        <v>2</v>
      </c>
    </row>
    <row r="14" spans="1:9" ht="15" customHeight="1">
      <c r="A14" s="250" t="s">
        <v>3</v>
      </c>
      <c r="B14" s="250" t="s">
        <v>101</v>
      </c>
      <c r="C14" s="247" t="s">
        <v>4</v>
      </c>
      <c r="D14" s="247" t="s">
        <v>102</v>
      </c>
      <c r="E14" s="247" t="s">
        <v>103</v>
      </c>
      <c r="F14" s="247"/>
      <c r="G14" s="247" t="s">
        <v>104</v>
      </c>
      <c r="H14" s="247"/>
      <c r="I14" s="247" t="s">
        <v>105</v>
      </c>
    </row>
    <row r="15" spans="1:9" ht="15" customHeight="1">
      <c r="A15" s="250"/>
      <c r="B15" s="250"/>
      <c r="C15" s="247"/>
      <c r="D15" s="247"/>
      <c r="E15" s="247" t="s">
        <v>106</v>
      </c>
      <c r="F15" s="247" t="s">
        <v>107</v>
      </c>
      <c r="G15" s="247" t="s">
        <v>106</v>
      </c>
      <c r="H15" s="247" t="s">
        <v>108</v>
      </c>
      <c r="I15" s="247"/>
    </row>
    <row r="16" spans="1:9" ht="15" customHeight="1">
      <c r="A16" s="250"/>
      <c r="B16" s="250"/>
      <c r="C16" s="247"/>
      <c r="D16" s="247"/>
      <c r="E16" s="247"/>
      <c r="F16" s="247"/>
      <c r="G16" s="247"/>
      <c r="H16" s="247"/>
      <c r="I16" s="247"/>
    </row>
    <row r="17" spans="1:9" ht="15" customHeight="1">
      <c r="A17" s="250"/>
      <c r="B17" s="250"/>
      <c r="C17" s="247"/>
      <c r="D17" s="247"/>
      <c r="E17" s="247"/>
      <c r="F17" s="247"/>
      <c r="G17" s="247"/>
      <c r="H17" s="247"/>
      <c r="I17" s="247"/>
    </row>
    <row r="18" spans="1:9" ht="7.5" customHeight="1">
      <c r="A18" s="45">
        <v>1</v>
      </c>
      <c r="B18" s="45">
        <v>2</v>
      </c>
      <c r="C18" s="45">
        <v>3</v>
      </c>
      <c r="D18" s="45">
        <v>4</v>
      </c>
      <c r="E18" s="45">
        <v>5</v>
      </c>
      <c r="F18" s="45">
        <v>6</v>
      </c>
      <c r="G18" s="45">
        <v>7</v>
      </c>
      <c r="H18" s="45">
        <v>8</v>
      </c>
      <c r="I18" s="45">
        <v>9</v>
      </c>
    </row>
    <row r="19" spans="1:9" ht="21.75" customHeight="1">
      <c r="A19" s="46" t="s">
        <v>109</v>
      </c>
      <c r="B19" s="47" t="s">
        <v>110</v>
      </c>
      <c r="C19" s="47"/>
      <c r="D19" s="48">
        <f aca="true" t="shared" si="0" ref="D19:I19">D21+D22+D23+D24+D25</f>
        <v>1507763.78</v>
      </c>
      <c r="E19" s="48">
        <f t="shared" si="0"/>
        <v>29139044</v>
      </c>
      <c r="F19" s="48">
        <f t="shared" si="0"/>
        <v>3550000</v>
      </c>
      <c r="G19" s="48">
        <f t="shared" si="0"/>
        <v>29072744</v>
      </c>
      <c r="H19" s="48">
        <f t="shared" si="0"/>
        <v>129000</v>
      </c>
      <c r="I19" s="48">
        <f t="shared" si="0"/>
        <v>1574063.78</v>
      </c>
    </row>
    <row r="20" spans="1:9" ht="21.75" customHeight="1">
      <c r="A20" s="49"/>
      <c r="B20" s="50" t="s">
        <v>111</v>
      </c>
      <c r="C20" s="50"/>
      <c r="D20" s="51"/>
      <c r="E20" s="51"/>
      <c r="F20" s="51"/>
      <c r="G20" s="51"/>
      <c r="H20" s="51"/>
      <c r="I20" s="51"/>
    </row>
    <row r="21" spans="1:9" ht="21.75" customHeight="1">
      <c r="A21" s="49"/>
      <c r="B21" s="52" t="s">
        <v>112</v>
      </c>
      <c r="C21" s="52"/>
      <c r="D21" s="51">
        <v>494000</v>
      </c>
      <c r="E21" s="51">
        <v>13683700</v>
      </c>
      <c r="F21" s="51">
        <v>0</v>
      </c>
      <c r="G21" s="51">
        <v>13677700</v>
      </c>
      <c r="H21" s="51">
        <v>29000</v>
      </c>
      <c r="I21" s="51">
        <v>500000</v>
      </c>
    </row>
    <row r="22" spans="1:9" ht="21.75" customHeight="1">
      <c r="A22" s="49"/>
      <c r="B22" s="52" t="s">
        <v>113</v>
      </c>
      <c r="C22" s="52"/>
      <c r="D22" s="51">
        <v>423000</v>
      </c>
      <c r="E22" s="51">
        <v>6582584</v>
      </c>
      <c r="F22" s="51">
        <v>0</v>
      </c>
      <c r="G22" s="51">
        <v>6542584</v>
      </c>
      <c r="H22" s="51">
        <v>100000</v>
      </c>
      <c r="I22" s="51">
        <v>463000</v>
      </c>
    </row>
    <row r="23" spans="1:9" ht="21.75" customHeight="1">
      <c r="A23" s="49"/>
      <c r="B23" s="52" t="s">
        <v>114</v>
      </c>
      <c r="C23" s="52"/>
      <c r="D23" s="51">
        <v>231200</v>
      </c>
      <c r="E23" s="51">
        <v>3683160</v>
      </c>
      <c r="F23" s="51">
        <v>2900000</v>
      </c>
      <c r="G23" s="51">
        <v>3668220</v>
      </c>
      <c r="H23" s="51"/>
      <c r="I23" s="51">
        <v>246140</v>
      </c>
    </row>
    <row r="24" spans="1:9" ht="33.75" customHeight="1">
      <c r="A24" s="53"/>
      <c r="B24" s="54" t="s">
        <v>115</v>
      </c>
      <c r="C24" s="55"/>
      <c r="D24" s="56">
        <v>45640</v>
      </c>
      <c r="E24" s="56">
        <v>1389600</v>
      </c>
      <c r="F24" s="56">
        <v>650000</v>
      </c>
      <c r="G24" s="56">
        <v>1384240</v>
      </c>
      <c r="H24" s="56"/>
      <c r="I24" s="56">
        <v>51000</v>
      </c>
    </row>
    <row r="25" spans="1:9" ht="33.75" customHeight="1">
      <c r="A25" s="53"/>
      <c r="B25" s="57" t="s">
        <v>116</v>
      </c>
      <c r="C25" s="55"/>
      <c r="D25" s="56">
        <v>313923.78</v>
      </c>
      <c r="E25" s="56">
        <v>3800000</v>
      </c>
      <c r="F25" s="56">
        <v>0</v>
      </c>
      <c r="G25" s="56">
        <v>3800000</v>
      </c>
      <c r="H25" s="56"/>
      <c r="I25" s="56">
        <v>313923.78</v>
      </c>
    </row>
    <row r="26" spans="1:9" s="60" customFormat="1" ht="21.75" customHeight="1">
      <c r="A26" s="248" t="s">
        <v>46</v>
      </c>
      <c r="B26" s="248"/>
      <c r="C26" s="58"/>
      <c r="D26" s="59">
        <f aca="true" t="shared" si="1" ref="D26:I26">D19</f>
        <v>1507763.78</v>
      </c>
      <c r="E26" s="59">
        <f t="shared" si="1"/>
        <v>29139044</v>
      </c>
      <c r="F26" s="59">
        <f t="shared" si="1"/>
        <v>3550000</v>
      </c>
      <c r="G26" s="59">
        <f t="shared" si="1"/>
        <v>29072744</v>
      </c>
      <c r="H26" s="59">
        <f t="shared" si="1"/>
        <v>129000</v>
      </c>
      <c r="I26" s="59">
        <f t="shared" si="1"/>
        <v>1574063.78</v>
      </c>
    </row>
    <row r="27" ht="4.5" customHeight="1"/>
    <row r="30" ht="15">
      <c r="G30" s="40" t="s">
        <v>53</v>
      </c>
    </row>
    <row r="32" ht="15">
      <c r="G32" s="40" t="s">
        <v>54</v>
      </c>
    </row>
  </sheetData>
  <mergeCells count="14">
    <mergeCell ref="A11:I11"/>
    <mergeCell ref="A12:I12"/>
    <mergeCell ref="A14:A17"/>
    <mergeCell ref="B14:B17"/>
    <mergeCell ref="C14:C17"/>
    <mergeCell ref="D14:D17"/>
    <mergeCell ref="E14:F14"/>
    <mergeCell ref="G14:H14"/>
    <mergeCell ref="I14:I17"/>
    <mergeCell ref="E15:E17"/>
    <mergeCell ref="F15:F17"/>
    <mergeCell ref="G15:G17"/>
    <mergeCell ref="H15:H17"/>
    <mergeCell ref="A26:B26"/>
  </mergeCells>
  <printOptions horizontalCentered="1" verticalCentered="1"/>
  <pageMargins left="0.5118110236220472" right="0.5118110236220472" top="0.984251968503937" bottom="0.984251968503937" header="0.5118110236220472" footer="0.5118110236220472"/>
  <pageSetup horizontalDpi="300" verticalDpi="3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view="pageBreakPreview" zoomScaleSheetLayoutView="100" workbookViewId="0" topLeftCell="A3">
      <selection activeCell="E2" sqref="E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ht="21.75" customHeight="1">
      <c r="E1" s="216" t="s">
        <v>145</v>
      </c>
    </row>
    <row r="2" spans="1:5" ht="14.25" customHeight="1">
      <c r="A2" s="209"/>
      <c r="B2" s="209"/>
      <c r="C2" s="209"/>
      <c r="D2" s="209"/>
      <c r="E2" s="217" t="s">
        <v>151</v>
      </c>
    </row>
    <row r="3" spans="1:5" ht="12.75" customHeight="1">
      <c r="A3" s="209"/>
      <c r="B3" s="209"/>
      <c r="C3" s="209"/>
      <c r="D3" s="209"/>
      <c r="E3" s="217" t="s">
        <v>136</v>
      </c>
    </row>
    <row r="4" spans="1:5" ht="16.5" customHeight="1">
      <c r="A4" s="209"/>
      <c r="B4" s="209"/>
      <c r="C4" s="209"/>
      <c r="D4" s="209"/>
      <c r="E4" s="217" t="s">
        <v>146</v>
      </c>
    </row>
    <row r="5" spans="1:5" ht="15.75" customHeight="1">
      <c r="A5" s="209"/>
      <c r="B5" s="209"/>
      <c r="C5" s="209"/>
      <c r="D5" s="209"/>
      <c r="E5" s="217" t="s">
        <v>147</v>
      </c>
    </row>
    <row r="6" spans="1:5" ht="12" customHeight="1">
      <c r="A6" s="209"/>
      <c r="B6" s="209"/>
      <c r="C6" s="209"/>
      <c r="D6" s="209"/>
      <c r="E6" s="217" t="s">
        <v>137</v>
      </c>
    </row>
    <row r="7" spans="1:5" ht="17.25" customHeight="1">
      <c r="A7" s="209"/>
      <c r="B7" s="209"/>
      <c r="C7" s="209"/>
      <c r="D7" s="209"/>
      <c r="E7" s="217" t="s">
        <v>136</v>
      </c>
    </row>
    <row r="8" spans="1:5" ht="12.75" customHeight="1">
      <c r="A8" s="209"/>
      <c r="B8" s="209"/>
      <c r="C8" s="209"/>
      <c r="D8" s="209"/>
      <c r="E8" s="217" t="s">
        <v>135</v>
      </c>
    </row>
    <row r="9" spans="1:5" ht="48.75" customHeight="1">
      <c r="A9" s="251" t="s">
        <v>117</v>
      </c>
      <c r="B9" s="251"/>
      <c r="C9" s="251"/>
      <c r="D9" s="251"/>
      <c r="E9" s="251"/>
    </row>
    <row r="10" spans="4:5" ht="19.5" customHeight="1">
      <c r="D10" s="42"/>
      <c r="E10" s="42"/>
    </row>
    <row r="11" spans="4:5" ht="19.5" customHeight="1">
      <c r="D11" s="41"/>
      <c r="E11" s="43" t="s">
        <v>2</v>
      </c>
    </row>
    <row r="12" spans="1:5" ht="19.5" customHeight="1">
      <c r="A12" s="44" t="s">
        <v>3</v>
      </c>
      <c r="B12" s="44" t="s">
        <v>4</v>
      </c>
      <c r="C12" s="44" t="s">
        <v>118</v>
      </c>
      <c r="D12" s="44" t="s">
        <v>119</v>
      </c>
      <c r="E12" s="44" t="s">
        <v>120</v>
      </c>
    </row>
    <row r="13" spans="1:5" s="61" customFormat="1" ht="7.5" customHeight="1">
      <c r="A13" s="45">
        <v>1</v>
      </c>
      <c r="B13" s="45">
        <v>2</v>
      </c>
      <c r="C13" s="45">
        <v>3</v>
      </c>
      <c r="D13" s="45">
        <v>4</v>
      </c>
      <c r="E13" s="45">
        <v>5</v>
      </c>
    </row>
    <row r="14" spans="1:5" ht="30" customHeight="1">
      <c r="A14" s="62">
        <v>1</v>
      </c>
      <c r="B14" s="62">
        <v>854</v>
      </c>
      <c r="C14" s="62">
        <v>85412</v>
      </c>
      <c r="D14" s="62" t="s">
        <v>121</v>
      </c>
      <c r="E14" s="63">
        <v>35000</v>
      </c>
    </row>
    <row r="15" spans="1:5" ht="30" customHeight="1">
      <c r="A15" s="64">
        <v>2</v>
      </c>
      <c r="B15" s="64">
        <v>921</v>
      </c>
      <c r="C15" s="64">
        <v>92195</v>
      </c>
      <c r="D15" s="64" t="s">
        <v>122</v>
      </c>
      <c r="E15" s="65">
        <v>25000</v>
      </c>
    </row>
    <row r="16" spans="1:5" ht="30" customHeight="1">
      <c r="A16" s="64">
        <v>3</v>
      </c>
      <c r="B16" s="64">
        <v>926</v>
      </c>
      <c r="C16" s="64">
        <v>92605</v>
      </c>
      <c r="D16" s="66" t="s">
        <v>123</v>
      </c>
      <c r="E16" s="65">
        <v>284000</v>
      </c>
    </row>
    <row r="17" spans="1:5" ht="30" customHeight="1">
      <c r="A17" s="67"/>
      <c r="B17" s="67"/>
      <c r="C17" s="67"/>
      <c r="D17" s="67"/>
      <c r="E17" s="68" t="s">
        <v>124</v>
      </c>
    </row>
    <row r="18" spans="1:5" ht="30" customHeight="1">
      <c r="A18" s="248" t="s">
        <v>46</v>
      </c>
      <c r="B18" s="248"/>
      <c r="C18" s="248"/>
      <c r="D18" s="248"/>
      <c r="E18" s="59">
        <f>SUM(E14:E17)</f>
        <v>344000</v>
      </c>
    </row>
    <row r="21" spans="4:5" ht="15">
      <c r="D21" s="218" t="s">
        <v>138</v>
      </c>
      <c r="E21" s="40" t="s">
        <v>139</v>
      </c>
    </row>
    <row r="23" ht="15">
      <c r="D23" s="218" t="s">
        <v>54</v>
      </c>
    </row>
  </sheetData>
  <mergeCells count="2">
    <mergeCell ref="A9:E9"/>
    <mergeCell ref="A18:D18"/>
  </mergeCells>
  <printOptions horizontalCentered="1" verticalCentered="1"/>
  <pageMargins left="0.3937007874015748" right="0.3937007874015748" top="0.984251968503937" bottom="0.984251968503937" header="0.5118110236220472" footer="0.1181102362204724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Stanisława Gierczyńska</cp:lastModifiedBy>
  <cp:lastPrinted>2007-04-30T08:46:26Z</cp:lastPrinted>
  <dcterms:created xsi:type="dcterms:W3CDTF">2007-04-16T07:11:43Z</dcterms:created>
  <dcterms:modified xsi:type="dcterms:W3CDTF">2007-04-30T08:46:52Z</dcterms:modified>
  <cp:category/>
  <cp:version/>
  <cp:contentType/>
  <cp:contentStatus/>
</cp:coreProperties>
</file>