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4"/>
  </bookViews>
  <sheets>
    <sheet name="Nr 1_Dochody" sheetId="1" r:id="rId1"/>
    <sheet name="Nr 2_wydatki" sheetId="2" r:id="rId2"/>
    <sheet name="Nr 3" sheetId="3" r:id="rId3"/>
    <sheet name="Nr 5" sheetId="4" r:id="rId4"/>
    <sheet name="Nr6_GFOŚ" sheetId="5" r:id="rId5"/>
    <sheet name="Nr 7_dotacje" sheetId="6" r:id="rId6"/>
  </sheets>
  <definedNames>
    <definedName name="_xlnm.Print_Area" localSheetId="0">'Nr 1_Dochody'!$A$1:$E$150</definedName>
    <definedName name="_xlnm.Print_Area" localSheetId="5">'Nr 7_dotacje'!$A$1:$F$26</definedName>
  </definedNames>
  <calcPr fullCalcOnLoad="1"/>
</workbook>
</file>

<file path=xl/sharedStrings.xml><?xml version="1.0" encoding="utf-8"?>
<sst xmlns="http://schemas.openxmlformats.org/spreadsheetml/2006/main" count="396" uniqueCount="396">
  <si>
    <t>Załącznik Nr 1</t>
  </si>
  <si>
    <t>do uchwały Nr XXIII/216/2005</t>
  </si>
  <si>
    <t>Rady Miejskiej w Końskich</t>
  </si>
  <si>
    <t>z dnia  31 marca 2005</t>
  </si>
  <si>
    <t>Dochody budżetu miasta i gminy Końskie na rok 2005</t>
  </si>
  <si>
    <t>w zł</t>
  </si>
  <si>
    <t>Lp.</t>
  </si>
  <si>
    <t>Dział klasyfikacji</t>
  </si>
  <si>
    <t>Źródło dochodów (paragrafy klasyfikacji)</t>
  </si>
  <si>
    <t>Wykonanie w roku 2004</t>
  </si>
  <si>
    <t>Plan na 2005 rok</t>
  </si>
  <si>
    <t>I. Dochody własne</t>
  </si>
  <si>
    <t>Dział 010 - Rolnictwo i łowiectwo</t>
  </si>
  <si>
    <r>
      <rPr>
        <sz val="12"/>
        <rFont val="Times New Roman CE"/>
        <family val="1"/>
      </rPr>
      <t>01010-Infrastruktura wodociągowa i sanitacyjna wsi</t>
    </r>
  </si>
  <si>
    <r>
      <rPr>
        <sz val="9"/>
        <rFont val="Arial"/>
        <family val="2"/>
      </rPr>
      <t>§</t>
    </r>
    <r>
      <rPr>
        <sz val="9"/>
        <rFont val="Times New Roman CE"/>
        <family val="1"/>
      </rPr>
      <t xml:space="preserve"> 6290 - Środki na dofinansowanie własnych inwestycji gmin pozyskane z innych  źródeł</t>
    </r>
  </si>
  <si>
    <t>Dział 400  - Wytwarzanie i zaopatrywanie w energię elektryczną, gaz i wodę</t>
  </si>
  <si>
    <t>40001 - Dostarczanie ciepła</t>
  </si>
  <si>
    <r>
      <rPr>
        <sz val="9"/>
        <rFont val="Times New Roman CE"/>
        <family val="1"/>
      </rPr>
      <t>§ 2370 - Wpływy do budżetu nadwyżki srodków obrotowych zakładu budżetowego</t>
    </r>
  </si>
  <si>
    <t>40002 - Dostarczanie wody</t>
  </si>
  <si>
    <r>
      <rPr>
        <sz val="9"/>
        <rFont val="Times New Roman CE"/>
        <family val="1"/>
      </rPr>
      <t>§ 2370 - Wpływy do budżetu nadwyżki srodków obrotowych zakładu budżetowego</t>
    </r>
  </si>
  <si>
    <t>Dział 600 - Transport i łączność</t>
  </si>
  <si>
    <t>60016 - Drogi publiczne gminne</t>
  </si>
  <si>
    <t>§ 0690 -Wpływy z różnych opłaty</t>
  </si>
  <si>
    <t>700 - Gospodarka mieszkaniowa</t>
  </si>
  <si>
    <t>70005 - Gospodarka gruntami i nieruchomościami</t>
  </si>
  <si>
    <t>§ 0470 - Wpływy z opłat za zarząd, użytkowanie i użytkowanie wieczyste nieruchomości</t>
  </si>
  <si>
    <r>
      <rPr>
        <sz val="9"/>
        <rFont val="Times New Roman CE"/>
        <family val="1"/>
      </rPr>
      <t>§ 0750 - Dochody z najmu  i dzierżawy składników majątkowych Skarbu Państwa, jst lub innych jednostek zaliczanych do sektora finansów publicznych oraz innych umów o podobnym charakterze</t>
    </r>
  </si>
  <si>
    <t>§ 0770 - Wpłaty z tytułu odpłatnego nabycia prawa własności nieruchomości</t>
  </si>
  <si>
    <t>Dział 750 - Administracja publiczna</t>
  </si>
  <si>
    <t>75023 - Urzędy gmin</t>
  </si>
  <si>
    <t>§ 0690 -Wpływy z różnych opłaty</t>
  </si>
  <si>
    <t>§ 0920 -Pozostałe odsetki</t>
  </si>
  <si>
    <t>§ 0970 - Wpływy z różnych dochodów</t>
  </si>
  <si>
    <t>Dział 754 - Bezpieczeństwo publiczne i ochrona przeciwpożarowa</t>
  </si>
  <si>
    <t>75416 - Straż Miejska</t>
  </si>
  <si>
    <t>§ 0570 -Grzywny, mandaty i inne kary pieniężne od ludności</t>
  </si>
  <si>
    <t>Dział 756 -  Dochody od osób prawnych, od osób fizycznych i od innych jednostek nie posiadających osobowości prawnej oraz wydatki związane z ich poborem</t>
  </si>
  <si>
    <t>75601 - Wpływy z podatku dochodowego od osób fizycznych</t>
  </si>
  <si>
    <t>§ 0350 -Podatek od działalności gospodarczej  osób fizycznych opłacany w formie karty podatkowej</t>
  </si>
  <si>
    <t>75615 - Wpływy z podatku rolnego, podatku leśnego, podatku od czynności cywilnoprawnych,  podatków i opłat lokalnych od osób prawnych i innych jednostek organizacyjnych</t>
  </si>
  <si>
    <t>§ 0310 -Podatek od nieruchomości</t>
  </si>
  <si>
    <t>§ 0320 -Podatek rolny</t>
  </si>
  <si>
    <t>§ 0330 -Podatek leśny</t>
  </si>
  <si>
    <t>§ 0340 -Podatek od środków transportowych</t>
  </si>
  <si>
    <t>§ 0360 -Podatek od spadków i darowizn</t>
  </si>
  <si>
    <t>§ 0370 -Podatek od posiadania psów</t>
  </si>
  <si>
    <t>§ 0430 -Wpływy z opłaty targowej</t>
  </si>
  <si>
    <t>§ 0440 -Wpływy z opłaty miejscowej</t>
  </si>
  <si>
    <t>§ 0500 -Podatek od czynności cywilnoprawnych</t>
  </si>
  <si>
    <t>§ 0910 -Odsetki od nieterminowych wpłat z tytułu podatków i opłat</t>
  </si>
  <si>
    <t>75616 - Wpływy z podatku rolnego, podatku leśnego, podatku od spadków i darowizn, podatku od czynności cywilnoprawnych oraz  podatków i opłat lokalnych od osób fizycznych</t>
  </si>
  <si>
    <t>§ 0310 -Podatek od nieruchomości</t>
  </si>
  <si>
    <t>§ 0320 -Podatek rolny</t>
  </si>
  <si>
    <t>§ 0330 -Podatek leśny</t>
  </si>
  <si>
    <t>§ 0340 -Podatek od środków transportowych</t>
  </si>
  <si>
    <t>§ 0360 -Podatek od spadków i darowizn</t>
  </si>
  <si>
    <t>§ 0370 -Podatek od posiadania psów</t>
  </si>
  <si>
    <t>§ 0430 -Wpływy z opłaty targowej</t>
  </si>
  <si>
    <t>§ 0440 -Wpływy z opłaty miejscowej</t>
  </si>
  <si>
    <t>§ 0500 -Podatek od czynności cywilnoprawnych</t>
  </si>
  <si>
    <t>§ 0910 -Odsetki od nieterminowych wpłat z tytułu podatków i opłat</t>
  </si>
  <si>
    <t>75618 -Wpływy z innych opłat stanowiących dochody jednostek samorządu terytorialnego na podstawie innych ustaw</t>
  </si>
  <si>
    <t>§ 0410 -Wpływy z opłaty skarbowej</t>
  </si>
  <si>
    <t>§ 0460 -Wpływy z opłaty eksploatacyjnej</t>
  </si>
  <si>
    <t>§ 0480 - Wpływy z opłat za zezwolenia na sprzedaż alkoholu</t>
  </si>
  <si>
    <t>§ 0910 -Odsetki od nieterminowych wpłat z tytułu podatków i opłat</t>
  </si>
  <si>
    <t>75621 - Udziały gmin w podatkach stanowiących dochód budżetu państwa</t>
  </si>
  <si>
    <t>§ 0010 -Podatek dochodowy od osób fizycznych</t>
  </si>
  <si>
    <t>§ 0020 -Podatek dochodowy od osób prawnych</t>
  </si>
  <si>
    <t>Dział 801 - Oświata i wychowanie</t>
  </si>
  <si>
    <t>80101 - Szkoły podstawowe</t>
  </si>
  <si>
    <r>
      <rPr>
        <sz val="9"/>
        <rFont val="Times New Roman CE"/>
        <family val="1"/>
      </rPr>
      <t xml:space="preserve">§ 0750 - Dochody z najmu  i dzierżawy składników majątkowych Skarbu Państwa, jst lub innych jednostek zaliczanych do sektora finansów publicznych oraz innych umów o podobnym charakterze    </t>
    </r>
  </si>
  <si>
    <t>§ 0830 - Wpływy z usług</t>
  </si>
  <si>
    <t>§ 0970 - Wpływy z różnych dochodów</t>
  </si>
  <si>
    <t>80110 - Gimnazja</t>
  </si>
  <si>
    <t>§ 0830 - Wpływy z usług</t>
  </si>
  <si>
    <t>Dział 852 - Pomoc społeczna</t>
  </si>
  <si>
    <r>
      <rPr>
        <i/>
        <sz val="12"/>
        <rFont val="Times New Roman CE"/>
        <family val="1"/>
      </rPr>
      <t>85219 - Osrodki pomocy społecznej</t>
    </r>
  </si>
  <si>
    <t>§ 0830 - Wpływy z usług</t>
  </si>
  <si>
    <t xml:space="preserve"> Dział 900 - Gospodarka komunalna i ochrona środowiska</t>
  </si>
  <si>
    <t>90001 - Gospodarka ściekowa i ochrona wód</t>
  </si>
  <si>
    <r>
      <rPr>
        <sz val="9"/>
        <rFont val="Arial"/>
        <family val="2"/>
      </rPr>
      <t>§</t>
    </r>
    <r>
      <rPr>
        <sz val="9"/>
        <rFont val="Times New Roman CE"/>
        <family val="1"/>
      </rPr>
      <t xml:space="preserve"> 6290 - Środki na dofinansowanie własnych inwestycji gmin pozyskane z innych  źródeł</t>
    </r>
  </si>
  <si>
    <t xml:space="preserve"> Dział 921 - Kultura i ochrona dziedzictwa narodowego</t>
  </si>
  <si>
    <t>92120 - Ochrona i konserwacja zabytków</t>
  </si>
  <si>
    <r>
      <rPr>
        <sz val="9"/>
        <rFont val="Arial"/>
        <family val="2"/>
      </rPr>
      <t>§</t>
    </r>
    <r>
      <rPr>
        <sz val="9"/>
        <rFont val="Times New Roman CE"/>
        <family val="1"/>
      </rPr>
      <t xml:space="preserve"> 6290 - Środki na dofinansowanie własnych inwestycji gmin pozyskane z innych  źródeł</t>
    </r>
  </si>
  <si>
    <t xml:space="preserve"> Dział 926 - Kultura fizyczna i sport</t>
  </si>
  <si>
    <t>92601 - Obiekty sportowe</t>
  </si>
  <si>
    <r>
      <rPr>
        <sz val="9"/>
        <rFont val="Times New Roman CE"/>
        <family val="1"/>
      </rPr>
      <t>§ 0750 - Dochody z najmu  i dzierżawy składników majątkowych Skarbu Państwa, jst lub innych jednostek zaliczanych do sektora finansów publicznych oraz innych umów o podobnym charakterze</t>
    </r>
  </si>
  <si>
    <t>II. Subwencja ogólna</t>
  </si>
  <si>
    <t>758 - Różne rozliczenia</t>
  </si>
  <si>
    <t>75801 - Część oświatowa subwencji ogólnej dla jednostek samorządu terytorialnego</t>
  </si>
  <si>
    <t>§ 2920 - Subwencje ogólne z budżetu państwa</t>
  </si>
  <si>
    <t>75805 - Część rekompensująca subwencji ogólnej dla gmin</t>
  </si>
  <si>
    <t>§ 2920 - Subwencje ogólne z budżetu państwa</t>
  </si>
  <si>
    <t>75807- Część wyrównawcza subwencji ogólnej dla gmin</t>
  </si>
  <si>
    <t>§ 2920 - Subwencje ogólne z budżetu państwa</t>
  </si>
  <si>
    <t>75831 - Część równoważąca subwencji ogólnej dla gmin</t>
  </si>
  <si>
    <t>§ 2920 - Subwencje ogólne z budżetu państwa</t>
  </si>
  <si>
    <t>III. Dotacje celowe otrzymane z budżetu państwa na zadania zlecone</t>
  </si>
  <si>
    <t>Dział 750 - Administracja publiczna</t>
  </si>
  <si>
    <t>75011 - Urzędy Wojewódzkie</t>
  </si>
  <si>
    <t>§ 2010 - Dotacje celowe otrzymane z budżetu państwa na realizację zadań bieżących z zakresu administracji rządowej oraz innych zadań zleconych gminie ustawami</t>
  </si>
  <si>
    <t>Dział 751 - Urzędy naczelnych organów władzy państwowej, kontroli i ochrony prawa oraz sądownictwa</t>
  </si>
  <si>
    <r>
      <rPr>
        <i/>
        <sz val="12"/>
        <rFont val="Times New Roman CE"/>
        <family val="1"/>
      </rPr>
      <t>75101 - Urzędy naczelnych organów włądzy państwowej, kontroli i ochrony prawa</t>
    </r>
  </si>
  <si>
    <t>§ 2010 - Dotacje celowe otrzymane z budżetu państwa na realizację zadań bieżących z zakresu administracji rządowej oraz innych zadań zleconych gminie ustawami</t>
  </si>
  <si>
    <t>Dział 852 -  Pomoc społeczna</t>
  </si>
  <si>
    <r>
      <rPr>
        <i/>
        <sz val="12"/>
        <rFont val="Times New Roman CE"/>
        <family val="1"/>
      </rPr>
      <t>85212 - Świadczenia rodzinne oraz skłądki na ubezpieczenia emerytalne i rentowe z ubezpieczenia społecznego</t>
    </r>
  </si>
  <si>
    <t>§ 2010 - Dotacje celowe otrzymane z budżetu państwa na realizację zadań bieżących z zakresu administracji rządowej oraz innych zadań zleconych gminie ustawami</t>
  </si>
  <si>
    <t>§ 6310 - Dotacje celowe otrzymane z budżetu państwa na inwestycje i zakupy inwestycyjne z zakresu administracji rządowej oraz innych zadań zleconych gminie ustawami</t>
  </si>
  <si>
    <r>
      <rPr>
        <i/>
        <sz val="12"/>
        <rFont val="Times New Roman CE"/>
        <family val="1"/>
      </rPr>
      <t>85213 - Składki na ubezpieczenie zdrowotne opłacane za osoby pobierajace niektóre świadczenia z pomocy społecznej oraz niektóre świadczenia rodzinne</t>
    </r>
  </si>
  <si>
    <t>§ 2010 - Dotacje celowe otrzymane z budżetu państwa na realizację zadań bieżących z zakresu administracji rządowej oraz innych zadań zleconych gminie ustawami</t>
  </si>
  <si>
    <t>85214 - Zasiłki i pomoc w naturze oraz składki na ubezpieczenia społeczne</t>
  </si>
  <si>
    <t>§ 2010 - Dotacje celowe otrzymane z budżetu państwa na realizację zadań bieżących z zakresu administracji rządowej oraz innych zadań zleconych gminie ustawami</t>
  </si>
  <si>
    <t>85219 - Ośrodki pomocy społecznej</t>
  </si>
  <si>
    <t>§ 2010 - Dotacje celowe otrzymane z budżetu państwa na realizację zadań bieżących z zakresu administracji rządowej oraz innych zadań zleconych gminie ustawami</t>
  </si>
  <si>
    <t>IV. Dotacje celowe otrzymane z budżetu państwa na zadania realizowane na podstawie porozumień z organami administracji rządowej</t>
  </si>
  <si>
    <t>710 - Działalność usługowa</t>
  </si>
  <si>
    <t>71035 - Cmentarze</t>
  </si>
  <si>
    <t>§ 2020 - Dotacje celowe otrzymane z budżetu państwa na zadania bieżące realizowane przez gminę na podstawie porozumień z organami administracji rządowej</t>
  </si>
  <si>
    <t>V. Dotacje celowe otrzymane z budżetu państwa na zadania własne</t>
  </si>
  <si>
    <t>Dział 801 - Oświata i wychowanie</t>
  </si>
  <si>
    <t>80101 - Szkoły Podstawowe</t>
  </si>
  <si>
    <t>§ 2033 - Dotacje celowe otrzymane z budżetu państwa na realizację własnych zadań bieżących gmin</t>
  </si>
  <si>
    <t>Dział 852 -  Pomoc społeczna</t>
  </si>
  <si>
    <t>85214 - Zasiłki i pomoc w naturze oraz składki na ubezpieczenia społeczne</t>
  </si>
  <si>
    <t>§ 2030 - Dotacje celowe otrzymane z budżetu państwa na realizację własnych zadań bieżących gmin</t>
  </si>
  <si>
    <t>85219 - Ośrodki pomocy społecznej</t>
  </si>
  <si>
    <t>§ 2030 - Dotacje celowe otrzymane z budżetu państwa na realizację własnych zadań bieżących gmin</t>
  </si>
  <si>
    <t>85295 - Pozostała działalność</t>
  </si>
  <si>
    <t>§ 2030 - Dotacje celowe otrzymane z budżetu państwa na realizację własnych zadań bieżących gmin</t>
  </si>
  <si>
    <t>VI. Dotacje celowe otrzymane na podstawie porozumień z innymi jednostkami samorządu terytorialnego</t>
  </si>
  <si>
    <t xml:space="preserve"> Dział 921 - Kultura i ochrona dziedzictwa narodowego</t>
  </si>
  <si>
    <t>92116-Biblioteki</t>
  </si>
  <si>
    <r>
      <rPr>
        <sz val="9"/>
        <rFont val="Arial"/>
        <family val="2"/>
      </rPr>
      <t>§</t>
    </r>
    <r>
      <rPr>
        <sz val="9"/>
        <rFont val="Times New Roman CE"/>
        <family val="1"/>
      </rPr>
      <t xml:space="preserve"> 2320 - Dotacje celowe otrzymane z powiatu na zadania bieżące realizowane na podstawie porozumień (umów) między jednostkami samorządu terytorialnego</t>
    </r>
  </si>
  <si>
    <r>
      <rPr>
        <b/>
        <i/>
        <sz val="16"/>
        <rFont val="Times New Roman CE"/>
        <family val="1"/>
      </rPr>
      <t>VII. Środki na dofinansowanie zadań własnych j.s.t. pozyskane z innych źródeł</t>
    </r>
  </si>
  <si>
    <t>1.</t>
  </si>
  <si>
    <t>010 Rolnictwo i łowiectwo</t>
  </si>
  <si>
    <r>
      <rPr>
        <sz val="12"/>
        <rFont val="Times New Roman CE"/>
        <family val="1"/>
      </rPr>
      <t>01010 - Infrastruktura wodociągowa i sanitacyjna wsi</t>
    </r>
  </si>
  <si>
    <t>§ 6291 - środki na dofinansowanie własnych inwestycji gmin pozyskane z innych źródeł</t>
  </si>
  <si>
    <t>2.</t>
  </si>
  <si>
    <t>600 Transport i łączność</t>
  </si>
  <si>
    <t>60095 - Pozostała działalność</t>
  </si>
  <si>
    <r>
      <rPr>
        <sz val="9"/>
        <rFont val="Arial CE"/>
        <family val="2"/>
      </rPr>
      <t>§</t>
    </r>
    <r>
      <rPr>
        <sz val="9"/>
        <rFont val="Times New Roman CE"/>
        <family val="1"/>
      </rPr>
      <t xml:space="preserve"> 6292 - środki na dofinansowanie własnych inwestycji gmin pozyskane z innych źródeł</t>
    </r>
  </si>
  <si>
    <t>3.</t>
  </si>
  <si>
    <t>Dział 801 - Oświata i wychowanie</t>
  </si>
  <si>
    <t>80101-Szkoły podstawowe</t>
  </si>
  <si>
    <t>§ 6290 - Środki na dofinansowanie własnych inwestycji gmin pozyskane z innych źródeł</t>
  </si>
  <si>
    <t>Ogółem dochody budżetu:</t>
  </si>
  <si>
    <t>Przewodniczący Rady Miejskiej</t>
  </si>
  <si>
    <t>Grzegorz Wąsik</t>
  </si>
  <si>
    <t>Załącznik Nr 2</t>
  </si>
  <si>
    <t>do uchwały Nr XXIII/216/2005</t>
  </si>
  <si>
    <t>Rady Miejskiej w Końskich</t>
  </si>
  <si>
    <t>z dnia 31 marca  2005</t>
  </si>
  <si>
    <t>Wydatki budżetu miasta i gminy Końskie na rok 2005</t>
  </si>
  <si>
    <t>w zł</t>
  </si>
  <si>
    <t>Lp.</t>
  </si>
  <si>
    <t>Nazwa działu i rozdziału</t>
  </si>
  <si>
    <t>Symbol</t>
  </si>
  <si>
    <t>Wydatki</t>
  </si>
  <si>
    <t>Dział</t>
  </si>
  <si>
    <t>Rozdział</t>
  </si>
  <si>
    <t>ogółem (6+11)</t>
  </si>
  <si>
    <t>bieżące</t>
  </si>
  <si>
    <t>majątkowe</t>
  </si>
  <si>
    <t>razem</t>
  </si>
  <si>
    <t>w tym:</t>
  </si>
  <si>
    <t>wynagrodzenia i pochodne</t>
  </si>
  <si>
    <t>dotacje</t>
  </si>
  <si>
    <t>obsługa długu</t>
  </si>
  <si>
    <r>
      <rPr>
        <b/>
        <sz val="8"/>
        <rFont val="Times New Roman CE"/>
        <family val="1"/>
      </rPr>
      <t>z tyt. poręczeń i gwarancji</t>
    </r>
  </si>
  <si>
    <t>I</t>
  </si>
  <si>
    <t>Wydatki na zadania własne</t>
  </si>
  <si>
    <t>1. Rolnictwo i łowiectwo</t>
  </si>
  <si>
    <t>010</t>
  </si>
  <si>
    <r>
      <rPr>
        <i/>
        <sz val="10"/>
        <rFont val="Times New Roman CE"/>
        <family val="1"/>
      </rPr>
      <t>Infrastruktura wodociągowa i sanitacyjna wsi</t>
    </r>
  </si>
  <si>
    <t>01010</t>
  </si>
  <si>
    <t>Izby rolnicze</t>
  </si>
  <si>
    <t>01030</t>
  </si>
  <si>
    <t>Pozostała działalność</t>
  </si>
  <si>
    <t>01095</t>
  </si>
  <si>
    <t>Razem: dział 010</t>
  </si>
  <si>
    <t>2.Transport i łączność</t>
  </si>
  <si>
    <t>Drogi publiczne gminne</t>
  </si>
  <si>
    <t>Pozostała działalność</t>
  </si>
  <si>
    <t>Razem: dział 600</t>
  </si>
  <si>
    <t>3. Turystyka</t>
  </si>
  <si>
    <t>Pozostała działalność</t>
  </si>
  <si>
    <t>Razem: dział 630</t>
  </si>
  <si>
    <t>4. Gospodarka mieszkaniowa</t>
  </si>
  <si>
    <t>Gospodarka gruntami i nieruchomościami</t>
  </si>
  <si>
    <t>Towarzystwa budownictwa społecznego</t>
  </si>
  <si>
    <t>Pozostała działalność</t>
  </si>
  <si>
    <t>Razem: dział 700</t>
  </si>
  <si>
    <t>5. Działalność usługowa</t>
  </si>
  <si>
    <t>Plany zagospodarowania przestrzennego</t>
  </si>
  <si>
    <t>Cmentarze</t>
  </si>
  <si>
    <t>Razem: dział 710</t>
  </si>
  <si>
    <t>6. Administracja publiczna</t>
  </si>
  <si>
    <t>Rada gminy</t>
  </si>
  <si>
    <t>Urzędy gmin</t>
  </si>
  <si>
    <t>Pozostała działalność</t>
  </si>
  <si>
    <t>Razem: dział 750</t>
  </si>
  <si>
    <t>7. Bezpieczeństwo publiczne i ochrona przeciwpożarowa</t>
  </si>
  <si>
    <t>Ochotnicze straże pożarne</t>
  </si>
  <si>
    <t>Straż Miejska</t>
  </si>
  <si>
    <t>Razem: dział 754</t>
  </si>
  <si>
    <r>
      <rPr>
        <b/>
        <sz val="12"/>
        <rFont val="Times New Roman CE"/>
        <family val="1"/>
      </rPr>
      <t>8. Dochody od osób prawnych, od osób  fizycznych i od innych jednostek nie posiadajacych osobowosci prawnej oraz wydatki związane z ich poborem</t>
    </r>
  </si>
  <si>
    <r>
      <rPr>
        <i/>
        <sz val="12"/>
        <rFont val="Times New Roman CE"/>
        <family val="1"/>
      </rPr>
      <t>Pobór podatków, opłat i niepodatkowych należności budżetowych</t>
    </r>
  </si>
  <si>
    <t>Razem: dział 756</t>
  </si>
  <si>
    <t>9. Obsługa długu publicznego</t>
  </si>
  <si>
    <r>
      <rPr>
        <i/>
        <sz val="12"/>
        <rFont val="Times New Roman CE"/>
        <family val="1"/>
      </rPr>
      <t>Obsługa papierów wartościowych kredytów i pozyczek jednostek samorządu terytorialnego</t>
    </r>
  </si>
  <si>
    <t>Razem: dział 757</t>
  </si>
  <si>
    <t>10. Różne rozliczenia</t>
  </si>
  <si>
    <t>Rezerwy ogólne i celowe</t>
  </si>
  <si>
    <t>Razem: dział 758</t>
  </si>
  <si>
    <t>11. Oświata i wychowanie</t>
  </si>
  <si>
    <t>Szkoły podstawowe</t>
  </si>
  <si>
    <t>Przedszkola</t>
  </si>
  <si>
    <t>Gimnazja</t>
  </si>
  <si>
    <t>Dowożenie uczniów do szkół</t>
  </si>
  <si>
    <r>
      <rPr>
        <i/>
        <sz val="10"/>
        <rFont val="Times New Roman CE"/>
        <family val="1"/>
      </rPr>
      <t>Zespoły obsługi ekonomiczno-administracyjnej szkół</t>
    </r>
  </si>
  <si>
    <t>Dokształcanie i doskonalenie nauczycieli</t>
  </si>
  <si>
    <t>Razem: dział 801</t>
  </si>
  <si>
    <t>12. Ochrona zdrowia</t>
  </si>
  <si>
    <t>Przeciwdziałanie alkoholizmowi</t>
  </si>
  <si>
    <t>Razem: dział 851</t>
  </si>
  <si>
    <t>13. Pomoc społeczna</t>
  </si>
  <si>
    <t>Zasiłki i pomoc w naturze oraz składki na ubezpieczenia społeczne</t>
  </si>
  <si>
    <t>Dodatki mieszkaniowe</t>
  </si>
  <si>
    <t>Ośrodki pomocy społecznej</t>
  </si>
  <si>
    <t>Usługi opiekuńcze i specjalistyczne usługi opiekuńcze</t>
  </si>
  <si>
    <t>Pozostała działalność</t>
  </si>
  <si>
    <t>Razem: dział 852</t>
  </si>
  <si>
    <t>14. Edukacyjna opieka wychowawcza</t>
  </si>
  <si>
    <t>Świetlice szkolne</t>
  </si>
  <si>
    <t>Kolonie i obozy oraz inne formy wypoczynku dzieci i młodzieży szkolnej, a także szkolenia młodzieży</t>
  </si>
  <si>
    <t>Razem: dział 854</t>
  </si>
  <si>
    <t>15. 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</si>
  <si>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</si>
  <si>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</si>
  <si>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</si>
  <si>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</si>
  <si>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</si>
  <si>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Pozostała działalność</t>
  </si>
  <si>
    <t>Razem: dział 900</t>
  </si>
  <si>
    <t>16. Kultura i ochrona dziedzictwa narodowego</t>
  </si>
  <si>
    <t>Domy i ośrodki kultury,świetlice i kluby</t>
  </si>
  <si>
    <t>Biblioteki</t>
  </si>
  <si>
    <t>Ochrona i konserwacja zabytków</t>
  </si>
  <si>
    <t>Pozostała działalność</t>
  </si>
  <si>
    <t>Razem: dział 921</t>
  </si>
  <si>
    <t>17. Kultura fizyczna i sport</t>
  </si>
  <si>
    <t>Obiekty sportowe</t>
  </si>
  <si>
    <t>Zadania w zakresie kultury fizycznej i sportu</t>
  </si>
  <si>
    <t>Pozostała działalność</t>
  </si>
  <si>
    <t>Razem: dział 926</t>
  </si>
  <si>
    <t>II</t>
  </si>
  <si>
    <r>
      <rPr>
        <b/>
        <sz val="12"/>
        <rFont val="Arial CE"/>
        <family val="2"/>
      </rPr>
      <t>Wydatki na zadania z zakresu administracji rzadowej i innych zadań zleconych ustawami</t>
    </r>
  </si>
  <si>
    <t>1. Administracja publiczna</t>
  </si>
  <si>
    <t>Urzędy wojewódzkie</t>
  </si>
  <si>
    <t>Razem: dział 750</t>
  </si>
  <si>
    <t>2. Urzędy naczelnych organów władzy państwowej, kontroli i ochrony prawa oraz sądownictwa</t>
  </si>
  <si>
    <t>Urzędy naczelnych organów władzy państwowej, kontroli i ochrony prawa</t>
  </si>
  <si>
    <t>Razem: dział 751</t>
  </si>
  <si>
    <t>3. Pomoc społeczna</t>
  </si>
  <si>
    <t>Świadczenia rodzinne oraz składki na ubezpieczenie emerytalne i rentowe z ubezpieczenia społecznego</t>
  </si>
  <si>
    <r>
      <rPr>
        <i/>
        <sz val="10"/>
        <rFont val="Times New Roman CE"/>
        <family val="1"/>
      </rPr>
      <t>Składki na ubezpieczenie zdrowotne opłacane za osobu pobierające niektóre świadczenia z pomocy społecznej</t>
    </r>
  </si>
  <si>
    <t>Zasiłki i pomoc w naturze oraz składki na ubezpieczenia społeczne</t>
  </si>
  <si>
    <t>Razem: dział 852</t>
  </si>
  <si>
    <t>III</t>
  </si>
  <si>
    <r>
      <rPr>
        <b/>
        <sz val="12"/>
        <rFont val="Arial CE"/>
        <family val="2"/>
      </rPr>
      <t>Wydatki na zadania przyjete przez jednostki samorządu terytorialnego</t>
    </r>
  </si>
  <si>
    <t>Działalność usługowa</t>
  </si>
  <si>
    <t>Cmentarze</t>
  </si>
  <si>
    <t>Razem: dział 710</t>
  </si>
  <si>
    <t>IV</t>
  </si>
  <si>
    <r>
      <rPr>
        <b/>
        <sz val="12"/>
        <rFont val="Arial CE"/>
        <family val="2"/>
      </rPr>
      <t>Wydatki na realizację zadań wspólnych z innymi jednostkami smorządu terytorialnego</t>
    </r>
  </si>
  <si>
    <t>1. Transport i łączność</t>
  </si>
  <si>
    <t>Drogi publiczne krajowe</t>
  </si>
  <si>
    <t>Drogi publiczne wojewódzkie</t>
  </si>
  <si>
    <t>Drogi publiczne powiatowe</t>
  </si>
  <si>
    <t>Razem: dział 600</t>
  </si>
  <si>
    <t>2. Kultura i ochrona dziedzictwa narodowego</t>
  </si>
  <si>
    <t>Biblioteki</t>
  </si>
  <si>
    <t>Razem: dział 921</t>
  </si>
  <si>
    <t>OGÓŁEM</t>
  </si>
  <si>
    <t>Przewodniczący Rady Miejskiej</t>
  </si>
  <si>
    <t>Grzegorz Wąsik</t>
  </si>
  <si>
    <t>Załącznik Nr 3</t>
  </si>
  <si>
    <t>do uchwały Nr XXIII/216/2005</t>
  </si>
  <si>
    <t>Rady Miejskiej w Końskich</t>
  </si>
  <si>
    <t>z dnia 31 marca  2005</t>
  </si>
  <si>
    <t xml:space="preserve">PRZYCHODY     I         ROZCHODY </t>
  </si>
  <si>
    <t>BUDŻETU</t>
  </si>
  <si>
    <t>Lp.</t>
  </si>
  <si>
    <t>Przychody</t>
  </si>
  <si>
    <t>Kwota</t>
  </si>
  <si>
    <t>1.</t>
  </si>
  <si>
    <t xml:space="preserve">Przychody z zaciągniętych pożyczek i kredytów na rynku krajowym       (§ 952, § 903)                                    z tego: </t>
  </si>
  <si>
    <r>
      <rPr>
        <sz val="12"/>
        <rFont val="Times New Roman CE"/>
        <family val="1"/>
      </rPr>
      <t>a) na prefinansowanie programów i projektów finansowanych z udziałem środków z budżetu UE, otrzymane z budżetu państwa (§ 903)</t>
    </r>
  </si>
  <si>
    <r>
      <rPr>
        <sz val="12"/>
        <rFont val="Times New Roman CE"/>
        <family val="1"/>
      </rPr>
      <t>b) na realizację programów i projeków finansowanych z udziałem środków z budżetu UE, otrzymane z innych źródeł  (§ 903)</t>
    </r>
  </si>
  <si>
    <t>Razem przychody</t>
  </si>
  <si>
    <t>Rozchody</t>
  </si>
  <si>
    <t>1.</t>
  </si>
  <si>
    <t>Spłaty kredytów i pożyczek długoterminowych (§ 992 § 983)                                                                                         z tego:</t>
  </si>
  <si>
    <r>
      <rPr>
        <sz val="12"/>
        <rFont val="Times New Roman CE"/>
        <family val="1"/>
      </rPr>
      <t>a) na prefinansowanie programów i projektów finansowanych z udziałem środków z budżetu UE, otrzymane z budżetu państwa (§ 963)</t>
    </r>
  </si>
  <si>
    <r>
      <rPr>
        <sz val="12"/>
        <rFont val="Times New Roman CE"/>
        <family val="1"/>
      </rPr>
      <t>b) na realizację programów i projeków finansowanych z udziałem środków z budżetu UE, otrzymane z innych źródeł  (§ 963)</t>
    </r>
  </si>
  <si>
    <t>Razem rozchody</t>
  </si>
  <si>
    <t>Przewodniczący Rady Miejskiej</t>
  </si>
  <si>
    <t>Grzegorz Wąsik</t>
  </si>
  <si>
    <t>Załącznik Nr 5</t>
  </si>
  <si>
    <t>do uchwały Nr XXIII/216/2005</t>
  </si>
  <si>
    <t>Rady Miejskiej w Końskich</t>
  </si>
  <si>
    <t>z dnia 31 marca  2005</t>
  </si>
  <si>
    <t>Plan przychodów i wydatków zakładów budżetowych na 2005 rok</t>
  </si>
  <si>
    <t>w zł</t>
  </si>
  <si>
    <t>Lp.</t>
  </si>
  <si>
    <t>Nazwa zakładu budżetowego</t>
  </si>
  <si>
    <t>Dział rozdział</t>
  </si>
  <si>
    <r>
      <rPr>
        <sz val="10"/>
        <rFont val="Times New Roman CE"/>
        <family val="1"/>
      </rPr>
      <t>Stan środków obrotowych na 1.01.2005 r.</t>
    </r>
  </si>
  <si>
    <t>Przychody</t>
  </si>
  <si>
    <t>dotacje z budżetu</t>
  </si>
  <si>
    <t>Wydatki</t>
  </si>
  <si>
    <t>w tym</t>
  </si>
  <si>
    <r>
      <rPr>
        <sz val="10"/>
        <rFont val="Times New Roman CE"/>
        <family val="1"/>
      </rPr>
      <t>stan środków obrotowych na 31.12.2005 r.</t>
    </r>
  </si>
  <si>
    <t>przedmiotowa</t>
  </si>
  <si>
    <t>celowa na inwestycje</t>
  </si>
  <si>
    <t>wydatki na wynagrodzenia i składniki naliczane od wynagrodzeń</t>
  </si>
  <si>
    <t>wydatki inwestycyjne</t>
  </si>
  <si>
    <t>wpłata do budżetu</t>
  </si>
  <si>
    <t>Zakład Energetyki Cieplnej</t>
  </si>
  <si>
    <t>400/40001</t>
  </si>
  <si>
    <t>400/40003</t>
  </si>
  <si>
    <t>Razem</t>
  </si>
  <si>
    <t>Zakład Wodociągów i Kanalizacji</t>
  </si>
  <si>
    <t>400/40002</t>
  </si>
  <si>
    <t>900/90001</t>
  </si>
  <si>
    <t>Razem:</t>
  </si>
  <si>
    <t>Przedszkola</t>
  </si>
  <si>
    <t>801/80104</t>
  </si>
  <si>
    <t>Razem</t>
  </si>
  <si>
    <t>Miejski Zarząd Obiektami Sportowymi</t>
  </si>
  <si>
    <t>926/92601</t>
  </si>
  <si>
    <t>Razem:</t>
  </si>
  <si>
    <t>OGÓŁEM</t>
  </si>
  <si>
    <t>Przewodniczący Rady Miejskiej</t>
  </si>
  <si>
    <t>Grzegorz Wąsik</t>
  </si>
  <si>
    <t>Załącznik Nr 6</t>
  </si>
  <si>
    <t>do uchwały Nr XXIII/216/2005</t>
  </si>
  <si>
    <t>Rady Miejskiej w Końskich</t>
  </si>
  <si>
    <t>z dnia 31 marca  2005</t>
  </si>
  <si>
    <t>Plan przychodów i wydatków funduszy celowych na 2005 rok</t>
  </si>
  <si>
    <t>w zł</t>
  </si>
  <si>
    <t>Lp.</t>
  </si>
  <si>
    <t>Dział rozdział</t>
  </si>
  <si>
    <t>Nazwa funduszu</t>
  </si>
  <si>
    <t>Stan na początek roku</t>
  </si>
  <si>
    <t>Kwota przychodów</t>
  </si>
  <si>
    <t>Kwota wydatków</t>
  </si>
  <si>
    <t>Stan na koniec roku</t>
  </si>
  <si>
    <t>900                90011</t>
  </si>
  <si>
    <t>Gminny Fundusz Ochrony Środowiska i Gospodarki Wodnej</t>
  </si>
  <si>
    <t>RAZEM</t>
  </si>
  <si>
    <t>Przewodniczący Rady Miejskiej</t>
  </si>
  <si>
    <t>Grzegorz Wąsik</t>
  </si>
  <si>
    <t xml:space="preserve">       Załącznik Nr 7</t>
  </si>
  <si>
    <t>do uchwały Nr XXIII/216/2005</t>
  </si>
  <si>
    <t>Rady Miejskiej w Końskich</t>
  </si>
  <si>
    <t>z dnia 31 marca  2005</t>
  </si>
  <si>
    <t>Wykaz dotacji udzielanych z budżetu dla innych podmiotów w 2005 roku</t>
  </si>
  <si>
    <t>Lp.</t>
  </si>
  <si>
    <t>Dział rozdział</t>
  </si>
  <si>
    <t>Podmiot otrzymujący</t>
  </si>
  <si>
    <t>Kwota dotacji</t>
  </si>
  <si>
    <t>Przeznaczenie dotacji (cel publiczny)</t>
  </si>
  <si>
    <t>801              80104</t>
  </si>
  <si>
    <t>Przedszkola</t>
  </si>
  <si>
    <t>utrzymanie przedszkoli</t>
  </si>
  <si>
    <t>854              85412</t>
  </si>
  <si>
    <t>Planowany konkurs ofert</t>
  </si>
  <si>
    <t>wypoczynek dla dzieci i młodzieży</t>
  </si>
  <si>
    <t>Instytucje kultury</t>
  </si>
  <si>
    <t>zgodnie z ustawą o organizowaniu i prowadzeniu działalności kulturalnej</t>
  </si>
  <si>
    <t>921               92109</t>
  </si>
  <si>
    <r>
      <rPr>
        <sz val="14"/>
        <rFont val="Times New Roman CE"/>
        <family val="1"/>
      </rPr>
      <t>Domy i osrodki kultury, świetlice i kluby</t>
    </r>
  </si>
  <si>
    <t>921               92116</t>
  </si>
  <si>
    <t>Biblioteki</t>
  </si>
  <si>
    <t>926              92605</t>
  </si>
  <si>
    <t>Planowany konkurs ofert</t>
  </si>
  <si>
    <t>organizowanie działalności w dziedzinie rekreacji ruchowej, zajęć, zawodów i imprez sportowo-rekreacyjnych, szkolenie kadry instruktorów i kierowanie ich do prowadzenia zajęć rekreacyjnych/ tworzenie, utrzymywanie i udostępnianie bazy sportowo-rekreacyjnej</t>
  </si>
  <si>
    <t>926           92601</t>
  </si>
  <si>
    <t>Miejski Zarząd Obiektami Sportowymi</t>
  </si>
  <si>
    <t>funkcjonowanie obiektów sportowych</t>
  </si>
  <si>
    <t>OGÓŁEM</t>
  </si>
  <si>
    <t>Przewodniczący Rady Miejskiej</t>
  </si>
  <si>
    <t>Grzegorz Wąsik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</si>
</sst>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_-* #,##0 _z_ł_-;-* #,##0 _z_ł_-;_-* &quot;- &quot;_z_ł_-;_-@_-"/>
    <numFmt numFmtId="167" formatCode="@"/>
    <numFmt numFmtId="168" formatCode="_-* #,##0 _z_ł_-;-* #,##0 _z_ł_-;_-* -?? _z_ł_-;_-@_-"/>
  </numFmts>
  <fonts count="30">
    <font>
      <sz val="10"/>
      <name val="Arial CE"/>
      <family val="0"/>
    </font>
    <font>
      <sz val="10"/>
      <name val="Arial"/>
      <family val="0"/>
    </font>
    <font>
      <sz val="12"/>
      <name val="Times New Roman CE"/>
      <family val="1"/>
    </font>
    <font>
      <sz val="9"/>
      <name val="Times New Roman CE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i/>
      <sz val="16"/>
      <name val="Times New Roman CE"/>
      <family val="1"/>
    </font>
    <font>
      <sz val="1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9"/>
      <name val="Arial"/>
      <family val="2"/>
    </font>
    <font>
      <i/>
      <sz val="12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i/>
      <sz val="11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sz val="14"/>
      <name val="Times New Roman CE"/>
      <family val="1"/>
    </font>
    <font>
      <sz val="11"/>
      <name val="Times New Roman CE"/>
      <family val="1"/>
    </font>
    <font>
      <b/>
      <sz val="13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Times New Roman CE"/>
      <family val="1"/>
    </font>
    <font>
      <b/>
      <sz val="14"/>
      <name val="Arial Cyr"/>
      <family val="2"/>
    </font>
    <font>
      <sz val="13"/>
      <name val="Times New Roman CE"/>
      <family val="1"/>
    </font>
    <font>
      <b/>
      <i/>
      <sz val="10"/>
      <name val="Times New Roman CE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4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5" fillId="0" borderId="3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wrapText="1"/>
    </xf>
    <xf numFmtId="164" fontId="3" fillId="0" borderId="4" xfId="0" applyFont="1" applyBorder="1" applyAlignment="1">
      <alignment horizontal="center" wrapText="1"/>
    </xf>
    <xf numFmtId="164" fontId="8" fillId="0" borderId="0" xfId="0" applyFont="1" applyBorder="1" applyAlignment="1">
      <alignment horizontal="center"/>
    </xf>
    <xf numFmtId="164" fontId="9" fillId="0" borderId="5" xfId="0" applyFont="1" applyBorder="1" applyAlignment="1">
      <alignment horizontal="left" wrapText="1"/>
    </xf>
    <xf numFmtId="164" fontId="10" fillId="0" borderId="6" xfId="0" applyFont="1" applyBorder="1" applyAlignment="1">
      <alignment horizontal="left" wrapText="1"/>
    </xf>
    <xf numFmtId="164" fontId="10" fillId="0" borderId="7" xfId="0" applyFont="1" applyBorder="1" applyAlignment="1">
      <alignment horizontal="left" wrapText="1"/>
    </xf>
    <xf numFmtId="165" fontId="11" fillId="0" borderId="8" xfId="0" applyNumberFormat="1" applyFont="1" applyBorder="1" applyAlignment="1">
      <alignment horizontal="center" wrapText="1"/>
    </xf>
    <xf numFmtId="164" fontId="12" fillId="0" borderId="9" xfId="0" applyFont="1" applyBorder="1" applyAlignment="1">
      <alignment horizontal="center" vertical="center" wrapText="1"/>
    </xf>
    <xf numFmtId="164" fontId="11" fillId="0" borderId="9" xfId="0" applyFont="1" applyBorder="1" applyAlignment="1">
      <alignment vertical="center" wrapText="1"/>
    </xf>
    <xf numFmtId="164" fontId="3" fillId="0" borderId="9" xfId="0" applyFont="1" applyBorder="1" applyAlignment="1">
      <alignment vertical="center" wrapText="1"/>
    </xf>
    <xf numFmtId="165" fontId="11" fillId="0" borderId="9" xfId="0" applyNumberFormat="1" applyFont="1" applyBorder="1" applyAlignment="1">
      <alignment vertical="center" wrapText="1"/>
    </xf>
    <xf numFmtId="164" fontId="2" fillId="0" borderId="0" xfId="0" applyFont="1" applyBorder="1" applyAlignment="1">
      <alignment vertical="center"/>
    </xf>
    <xf numFmtId="164" fontId="2" fillId="0" borderId="3" xfId="0" applyFont="1" applyBorder="1" applyAlignment="1">
      <alignment vertical="center" wrapText="1"/>
    </xf>
    <xf numFmtId="164" fontId="13" fillId="0" borderId="3" xfId="0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4" fontId="12" fillId="0" borderId="3" xfId="0" applyFont="1" applyBorder="1" applyAlignment="1">
      <alignment horizontal="center" vertical="center" wrapText="1"/>
    </xf>
    <xf numFmtId="164" fontId="11" fillId="0" borderId="3" xfId="0" applyFont="1" applyBorder="1" applyAlignment="1">
      <alignment vertical="center" wrapText="1"/>
    </xf>
    <xf numFmtId="164" fontId="3" fillId="0" borderId="3" xfId="0" applyFont="1" applyBorder="1" applyAlignment="1">
      <alignment vertical="center" wrapText="1"/>
    </xf>
    <xf numFmtId="165" fontId="11" fillId="0" borderId="3" xfId="0" applyNumberFormat="1" applyFont="1" applyBorder="1" applyAlignment="1">
      <alignment vertical="center" wrapText="1"/>
    </xf>
    <xf numFmtId="166" fontId="2" fillId="0" borderId="3" xfId="0" applyNumberFormat="1" applyFont="1" applyBorder="1" applyAlignment="1">
      <alignment vertical="center" wrapText="1"/>
    </xf>
    <xf numFmtId="164" fontId="12" fillId="0" borderId="3" xfId="0" applyFont="1" applyBorder="1" applyAlignment="1">
      <alignment vertical="center" wrapText="1"/>
    </xf>
    <xf numFmtId="166" fontId="11" fillId="0" borderId="3" xfId="0" applyNumberFormat="1" applyFont="1" applyBorder="1" applyAlignment="1">
      <alignment vertical="center" wrapText="1"/>
    </xf>
    <xf numFmtId="164" fontId="14" fillId="0" borderId="3" xfId="0" applyFont="1" applyBorder="1" applyAlignment="1">
      <alignment vertical="center" wrapText="1"/>
    </xf>
    <xf numFmtId="164" fontId="3" fillId="0" borderId="3" xfId="0" applyFont="1" applyBorder="1" applyAlignment="1">
      <alignment horizontal="left" vertical="center" wrapText="1"/>
    </xf>
    <xf numFmtId="164" fontId="11" fillId="0" borderId="3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vertical="center" wrapText="1"/>
    </xf>
    <xf numFmtId="164" fontId="2" fillId="0" borderId="3" xfId="0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14" fillId="0" borderId="4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vertical="center" wrapText="1"/>
    </xf>
    <xf numFmtId="164" fontId="2" fillId="0" borderId="9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right" vertical="center" wrapText="1"/>
    </xf>
    <xf numFmtId="165" fontId="17" fillId="0" borderId="3" xfId="0" applyNumberFormat="1" applyFont="1" applyBorder="1" applyAlignment="1">
      <alignment vertical="center" wrapText="1"/>
    </xf>
    <xf numFmtId="164" fontId="11" fillId="0" borderId="4" xfId="0" applyFont="1" applyBorder="1" applyAlignment="1">
      <alignment vertical="center" wrapText="1"/>
    </xf>
    <xf numFmtId="164" fontId="18" fillId="0" borderId="4" xfId="0" applyFont="1" applyBorder="1" applyAlignment="1">
      <alignment vertical="center" wrapText="1"/>
    </xf>
    <xf numFmtId="164" fontId="14" fillId="0" borderId="12" xfId="0" applyFont="1" applyBorder="1" applyAlignment="1">
      <alignment vertical="center" wrapText="1"/>
    </xf>
    <xf numFmtId="164" fontId="3" fillId="0" borderId="13" xfId="0" applyFont="1" applyBorder="1" applyAlignment="1">
      <alignment horizontal="left" vertical="center" wrapText="1"/>
    </xf>
    <xf numFmtId="164" fontId="11" fillId="0" borderId="1" xfId="0" applyFont="1" applyBorder="1" applyAlignment="1">
      <alignment vertical="center" wrapText="1"/>
    </xf>
    <xf numFmtId="164" fontId="14" fillId="0" borderId="14" xfId="0" applyFont="1" applyBorder="1" applyAlignment="1">
      <alignment vertical="center" wrapText="1"/>
    </xf>
    <xf numFmtId="164" fontId="14" fillId="0" borderId="11" xfId="0" applyFont="1" applyBorder="1" applyAlignment="1">
      <alignment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164" fontId="14" fillId="0" borderId="4" xfId="0" applyFont="1" applyBorder="1" applyAlignment="1">
      <alignment vertical="center" wrapText="1"/>
    </xf>
    <xf numFmtId="164" fontId="14" fillId="0" borderId="1" xfId="0" applyFont="1" applyBorder="1" applyAlignment="1">
      <alignment vertical="center" wrapText="1"/>
    </xf>
    <xf numFmtId="165" fontId="2" fillId="0" borderId="3" xfId="0" applyNumberFormat="1" applyFont="1" applyFill="1" applyBorder="1" applyAlignment="1">
      <alignment vertical="center" wrapText="1"/>
    </xf>
    <xf numFmtId="164" fontId="14" fillId="0" borderId="9" xfId="0" applyFont="1" applyBorder="1" applyAlignment="1">
      <alignment vertical="center" wrapText="1"/>
    </xf>
    <xf numFmtId="164" fontId="12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left" vertical="center" wrapText="1"/>
    </xf>
    <xf numFmtId="165" fontId="14" fillId="0" borderId="3" xfId="0" applyNumberFormat="1" applyFont="1" applyBorder="1" applyAlignment="1">
      <alignment vertical="center" wrapText="1"/>
    </xf>
    <xf numFmtId="166" fontId="16" fillId="0" borderId="3" xfId="0" applyNumberFormat="1" applyFont="1" applyBorder="1" applyAlignment="1">
      <alignment vertical="center" wrapText="1"/>
    </xf>
    <xf numFmtId="164" fontId="9" fillId="0" borderId="5" xfId="0" applyFont="1" applyBorder="1" applyAlignment="1">
      <alignment horizontal="left" vertical="center" wrapText="1"/>
    </xf>
    <xf numFmtId="164" fontId="19" fillId="0" borderId="6" xfId="0" applyFont="1" applyBorder="1" applyAlignment="1">
      <alignment vertical="center" wrapText="1"/>
    </xf>
    <xf numFmtId="164" fontId="20" fillId="0" borderId="7" xfId="0" applyFont="1" applyBorder="1" applyAlignment="1">
      <alignment vertical="center" wrapText="1"/>
    </xf>
    <xf numFmtId="165" fontId="11" fillId="0" borderId="8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vertical="center" wrapText="1"/>
    </xf>
    <xf numFmtId="164" fontId="3" fillId="0" borderId="9" xfId="0" applyFont="1" applyBorder="1" applyAlignment="1">
      <alignment horizontal="left" vertical="center" wrapText="1"/>
    </xf>
    <xf numFmtId="165" fontId="12" fillId="0" borderId="9" xfId="0" applyNumberFormat="1" applyFont="1" applyBorder="1" applyAlignment="1">
      <alignment vertical="center" wrapText="1"/>
    </xf>
    <xf numFmtId="164" fontId="9" fillId="0" borderId="5" xfId="0" applyFont="1" applyBorder="1" applyAlignment="1">
      <alignment horizontal="center" vertical="center" wrapText="1"/>
    </xf>
    <xf numFmtId="164" fontId="19" fillId="0" borderId="6" xfId="0" applyFont="1" applyBorder="1" applyAlignment="1">
      <alignment horizontal="center" vertical="center" wrapText="1"/>
    </xf>
    <xf numFmtId="164" fontId="20" fillId="0" borderId="7" xfId="0" applyFont="1" applyBorder="1" applyAlignment="1">
      <alignment horizontal="center" vertical="center" wrapText="1"/>
    </xf>
    <xf numFmtId="164" fontId="9" fillId="0" borderId="16" xfId="0" applyFont="1" applyBorder="1" applyAlignment="1">
      <alignment horizontal="center" vertical="center" wrapText="1"/>
    </xf>
    <xf numFmtId="164" fontId="11" fillId="0" borderId="9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 wrapText="1"/>
    </xf>
    <xf numFmtId="164" fontId="9" fillId="0" borderId="17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left" vertical="center" wrapText="1"/>
    </xf>
    <xf numFmtId="165" fontId="12" fillId="0" borderId="3" xfId="0" applyNumberFormat="1" applyFont="1" applyBorder="1" applyAlignment="1">
      <alignment vertical="center" wrapText="1"/>
    </xf>
    <xf numFmtId="164" fontId="14" fillId="0" borderId="3" xfId="0" applyFont="1" applyBorder="1" applyAlignment="1">
      <alignment horizontal="left" vertical="center" wrapText="1"/>
    </xf>
    <xf numFmtId="164" fontId="11" fillId="0" borderId="3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4" xfId="0" applyFont="1" applyBorder="1" applyAlignment="1">
      <alignment horizontal="left" vertical="center" wrapText="1"/>
    </xf>
    <xf numFmtId="166" fontId="2" fillId="0" borderId="4" xfId="0" applyNumberFormat="1" applyFont="1" applyBorder="1" applyAlignment="1">
      <alignment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14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166" fontId="12" fillId="0" borderId="8" xfId="0" applyNumberFormat="1" applyFont="1" applyBorder="1" applyAlignment="1">
      <alignment vertical="center" wrapText="1"/>
    </xf>
    <xf numFmtId="165" fontId="12" fillId="0" borderId="15" xfId="0" applyNumberFormat="1" applyFont="1" applyBorder="1" applyAlignment="1">
      <alignment vertical="center" wrapText="1"/>
    </xf>
    <xf numFmtId="166" fontId="11" fillId="0" borderId="9" xfId="0" applyNumberFormat="1" applyFont="1" applyBorder="1" applyAlignment="1">
      <alignment vertical="center" wrapText="1"/>
    </xf>
    <xf numFmtId="164" fontId="2" fillId="0" borderId="18" xfId="0" applyFont="1" applyBorder="1" applyAlignment="1">
      <alignment horizontal="center" vertical="center" wrapText="1"/>
    </xf>
    <xf numFmtId="164" fontId="12" fillId="0" borderId="18" xfId="0" applyFont="1" applyBorder="1" applyAlignment="1">
      <alignment horizontal="center" vertical="center" wrapText="1"/>
    </xf>
    <xf numFmtId="164" fontId="13" fillId="0" borderId="18" xfId="0" applyFont="1" applyBorder="1" applyAlignment="1">
      <alignment vertical="center" wrapText="1"/>
    </xf>
    <xf numFmtId="166" fontId="2" fillId="0" borderId="18" xfId="0" applyNumberFormat="1" applyFont="1" applyBorder="1" applyAlignment="1">
      <alignment vertical="center" wrapText="1"/>
    </xf>
    <xf numFmtId="165" fontId="2" fillId="0" borderId="18" xfId="0" applyNumberFormat="1" applyFont="1" applyBorder="1" applyAlignment="1">
      <alignment vertical="center" wrapText="1"/>
    </xf>
    <xf numFmtId="164" fontId="9" fillId="0" borderId="19" xfId="0" applyFont="1" applyBorder="1" applyAlignment="1">
      <alignment horizontal="center" vertical="center" wrapText="1"/>
    </xf>
    <xf numFmtId="164" fontId="19" fillId="0" borderId="20" xfId="0" applyFont="1" applyBorder="1" applyAlignment="1">
      <alignment vertical="center" wrapText="1"/>
    </xf>
    <xf numFmtId="164" fontId="20" fillId="0" borderId="21" xfId="0" applyFont="1" applyBorder="1" applyAlignment="1">
      <alignment vertical="center" wrapText="1"/>
    </xf>
    <xf numFmtId="165" fontId="11" fillId="0" borderId="19" xfId="0" applyNumberFormat="1" applyFont="1" applyBorder="1" applyAlignment="1">
      <alignment vertical="center" wrapText="1"/>
    </xf>
    <xf numFmtId="164" fontId="21" fillId="0" borderId="9" xfId="0" applyFont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center" vertical="center" wrapText="1"/>
    </xf>
    <xf numFmtId="164" fontId="22" fillId="0" borderId="3" xfId="0" applyFont="1" applyBorder="1" applyAlignment="1">
      <alignment vertical="center" wrapText="1"/>
    </xf>
    <xf numFmtId="166" fontId="16" fillId="0" borderId="3" xfId="0" applyNumberFormat="1" applyFont="1" applyBorder="1" applyAlignment="1">
      <alignment horizontal="center" vertical="center" wrapText="1"/>
    </xf>
    <xf numFmtId="164" fontId="20" fillId="0" borderId="3" xfId="0" applyFont="1" applyBorder="1" applyAlignment="1">
      <alignment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4" fontId="20" fillId="0" borderId="1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/>
    </xf>
    <xf numFmtId="166" fontId="12" fillId="0" borderId="3" xfId="0" applyNumberFormat="1" applyFont="1" applyBorder="1" applyAlignment="1">
      <alignment/>
    </xf>
    <xf numFmtId="166" fontId="16" fillId="0" borderId="3" xfId="0" applyNumberFormat="1" applyFont="1" applyBorder="1" applyAlignment="1">
      <alignment/>
    </xf>
    <xf numFmtId="166" fontId="16" fillId="0" borderId="3" xfId="0" applyNumberFormat="1" applyFont="1" applyBorder="1" applyAlignment="1">
      <alignment horizontal="right"/>
    </xf>
    <xf numFmtId="164" fontId="12" fillId="0" borderId="22" xfId="0" applyFont="1" applyBorder="1" applyAlignment="1">
      <alignment horizontal="center" vertical="center" wrapText="1"/>
    </xf>
    <xf numFmtId="164" fontId="14" fillId="0" borderId="23" xfId="0" applyFont="1" applyBorder="1" applyAlignment="1">
      <alignment horizontal="center" vertical="center" wrapText="1"/>
    </xf>
    <xf numFmtId="164" fontId="3" fillId="0" borderId="24" xfId="0" applyFont="1" applyBorder="1" applyAlignment="1">
      <alignment horizontal="left" vertical="center" wrapText="1"/>
    </xf>
    <xf numFmtId="166" fontId="2" fillId="0" borderId="24" xfId="0" applyNumberFormat="1" applyFont="1" applyBorder="1" applyAlignment="1">
      <alignment/>
    </xf>
    <xf numFmtId="166" fontId="2" fillId="0" borderId="24" xfId="0" applyNumberFormat="1" applyFont="1" applyBorder="1" applyAlignment="1">
      <alignment horizontal="right"/>
    </xf>
    <xf numFmtId="164" fontId="2" fillId="0" borderId="25" xfId="0" applyFont="1" applyBorder="1" applyAlignment="1">
      <alignment/>
    </xf>
    <xf numFmtId="164" fontId="11" fillId="0" borderId="26" xfId="0" applyFont="1" applyBorder="1" applyAlignment="1">
      <alignment horizontal="center" wrapText="1"/>
    </xf>
    <xf numFmtId="164" fontId="20" fillId="0" borderId="27" xfId="0" applyFont="1" applyBorder="1" applyAlignment="1">
      <alignment/>
    </xf>
    <xf numFmtId="164" fontId="11" fillId="0" borderId="26" xfId="0" applyNumberFormat="1" applyFont="1" applyBorder="1" applyAlignment="1">
      <alignment/>
    </xf>
    <xf numFmtId="165" fontId="11" fillId="0" borderId="26" xfId="0" applyNumberFormat="1" applyFont="1" applyBorder="1" applyAlignment="1">
      <alignment/>
    </xf>
    <xf numFmtId="164" fontId="12" fillId="0" borderId="0" xfId="0" applyFont="1" applyBorder="1" applyAlignment="1">
      <alignment/>
    </xf>
    <xf numFmtId="164" fontId="23" fillId="0" borderId="0" xfId="0" applyFont="1" applyBorder="1" applyAlignment="1">
      <alignment horizontal="center"/>
    </xf>
    <xf numFmtId="164" fontId="5" fillId="0" borderId="3" xfId="0" applyFont="1" applyBorder="1" applyAlignment="1">
      <alignment horizontal="center" vertical="top" wrapText="1"/>
    </xf>
    <xf numFmtId="164" fontId="5" fillId="0" borderId="3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top"/>
    </xf>
    <xf numFmtId="164" fontId="5" fillId="0" borderId="1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top" wrapText="1"/>
    </xf>
    <xf numFmtId="164" fontId="5" fillId="0" borderId="9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/>
    </xf>
    <xf numFmtId="164" fontId="24" fillId="0" borderId="4" xfId="0" applyFont="1" applyBorder="1" applyAlignment="1">
      <alignment horizontal="center" vertical="top" wrapText="1"/>
    </xf>
    <xf numFmtId="164" fontId="24" fillId="0" borderId="4" xfId="0" applyFont="1" applyBorder="1" applyAlignment="1">
      <alignment wrapText="1"/>
    </xf>
    <xf numFmtId="164" fontId="24" fillId="0" borderId="4" xfId="0" applyFont="1" applyBorder="1" applyAlignment="1">
      <alignment/>
    </xf>
    <xf numFmtId="165" fontId="25" fillId="0" borderId="4" xfId="0" applyNumberFormat="1" applyFont="1" applyBorder="1" applyAlignment="1">
      <alignment horizontal="right"/>
    </xf>
    <xf numFmtId="164" fontId="11" fillId="0" borderId="0" xfId="0" applyFont="1" applyBorder="1" applyAlignment="1">
      <alignment/>
    </xf>
    <xf numFmtId="164" fontId="2" fillId="0" borderId="1" xfId="0" applyFont="1" applyBorder="1" applyAlignment="1">
      <alignment horizontal="center" vertical="top" wrapText="1"/>
    </xf>
    <xf numFmtId="164" fontId="12" fillId="0" borderId="3" xfId="0" applyFont="1" applyBorder="1" applyAlignment="1">
      <alignment wrapText="1"/>
    </xf>
    <xf numFmtId="165" fontId="12" fillId="0" borderId="3" xfId="0" applyNumberFormat="1" applyFont="1" applyBorder="1" applyAlignment="1">
      <alignment horizontal="right" vertical="center" wrapText="1"/>
    </xf>
    <xf numFmtId="164" fontId="26" fillId="0" borderId="1" xfId="0" applyFont="1" applyBorder="1" applyAlignment="1">
      <alignment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3" xfId="0" applyFont="1" applyBorder="1" applyAlignment="1">
      <alignment horizontal="center" vertical="top" wrapText="1"/>
    </xf>
    <xf numFmtId="164" fontId="12" fillId="0" borderId="3" xfId="0" applyFont="1" applyBorder="1" applyAlignment="1">
      <alignment horizontal="center" wrapText="1"/>
    </xf>
    <xf numFmtId="164" fontId="12" fillId="0" borderId="1" xfId="0" applyFont="1" applyBorder="1" applyAlignment="1">
      <alignment horizontal="left" wrapText="1"/>
    </xf>
    <xf numFmtId="164" fontId="12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left" wrapText="1"/>
    </xf>
    <xf numFmtId="165" fontId="12" fillId="0" borderId="1" xfId="0" applyNumberFormat="1" applyFont="1" applyBorder="1" applyAlignment="1">
      <alignment horizontal="right" vertical="center" wrapText="1"/>
    </xf>
    <xf numFmtId="164" fontId="14" fillId="0" borderId="1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left" wrapText="1"/>
    </xf>
    <xf numFmtId="164" fontId="2" fillId="0" borderId="28" xfId="0" applyFont="1" applyBorder="1" applyAlignment="1">
      <alignment/>
    </xf>
    <xf numFmtId="164" fontId="1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wrapText="1"/>
    </xf>
    <xf numFmtId="164" fontId="26" fillId="0" borderId="0" xfId="0" applyFont="1" applyBorder="1" applyAlignment="1">
      <alignment wrapText="1"/>
    </xf>
    <xf numFmtId="164" fontId="12" fillId="0" borderId="1" xfId="0" applyFont="1" applyBorder="1" applyAlignment="1">
      <alignment/>
    </xf>
    <xf numFmtId="164" fontId="1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9" xfId="0" applyFont="1" applyBorder="1" applyAlignment="1">
      <alignment horizontal="center" vertical="top" wrapText="1"/>
    </xf>
    <xf numFmtId="164" fontId="26" fillId="0" borderId="9" xfId="0" applyFont="1" applyBorder="1" applyAlignment="1">
      <alignment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4" fontId="12" fillId="0" borderId="3" xfId="0" applyFont="1" applyBorder="1" applyAlignment="1">
      <alignment horizontal="center" vertical="top" wrapText="1"/>
    </xf>
    <xf numFmtId="164" fontId="12" fillId="0" borderId="10" xfId="0" applyFont="1" applyBorder="1" applyAlignment="1">
      <alignment wrapText="1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4" fontId="26" fillId="0" borderId="10" xfId="0" applyFont="1" applyBorder="1" applyAlignment="1">
      <alignment wrapText="1"/>
    </xf>
    <xf numFmtId="165" fontId="2" fillId="0" borderId="14" xfId="0" applyNumberFormat="1" applyFont="1" applyBorder="1" applyAlignment="1">
      <alignment horizontal="right" vertical="center" wrapText="1"/>
    </xf>
    <xf numFmtId="164" fontId="2" fillId="0" borderId="0" xfId="0" applyFont="1" applyBorder="1" applyAlignment="1">
      <alignment horizontal="center" vertical="top" wrapText="1"/>
    </xf>
    <xf numFmtId="164" fontId="2" fillId="0" borderId="16" xfId="0" applyFont="1" applyBorder="1" applyAlignment="1">
      <alignment horizontal="center" vertical="top" wrapText="1"/>
    </xf>
    <xf numFmtId="164" fontId="26" fillId="0" borderId="9" xfId="0" applyFont="1" applyBorder="1" applyAlignment="1">
      <alignment wrapText="1"/>
    </xf>
    <xf numFmtId="164" fontId="12" fillId="0" borderId="17" xfId="0" applyFont="1" applyBorder="1" applyAlignment="1">
      <alignment horizontal="center" wrapText="1"/>
    </xf>
    <xf numFmtId="165" fontId="12" fillId="0" borderId="13" xfId="0" applyNumberFormat="1" applyFont="1" applyBorder="1" applyAlignment="1">
      <alignment horizontal="right" vertical="center" wrapText="1"/>
    </xf>
    <xf numFmtId="164" fontId="12" fillId="0" borderId="16" xfId="0" applyFont="1" applyBorder="1" applyAlignment="1">
      <alignment horizontal="center" vertical="top" wrapText="1"/>
    </xf>
    <xf numFmtId="164" fontId="25" fillId="0" borderId="29" xfId="0" applyFont="1" applyBorder="1" applyAlignment="1">
      <alignment wrapText="1"/>
    </xf>
    <xf numFmtId="165" fontId="24" fillId="0" borderId="18" xfId="0" applyNumberFormat="1" applyFont="1" applyBorder="1" applyAlignment="1">
      <alignment horizontal="right" vertical="center" wrapText="1"/>
    </xf>
    <xf numFmtId="164" fontId="12" fillId="0" borderId="1" xfId="0" applyFont="1" applyBorder="1" applyAlignment="1">
      <alignment horizontal="center" vertical="top" wrapText="1"/>
    </xf>
    <xf numFmtId="164" fontId="12" fillId="0" borderId="9" xfId="0" applyFont="1" applyBorder="1" applyAlignment="1">
      <alignment horizontal="center" vertical="top" wrapText="1"/>
    </xf>
    <xf numFmtId="164" fontId="12" fillId="0" borderId="9" xfId="0" applyFont="1" applyBorder="1" applyAlignment="1">
      <alignment wrapText="1"/>
    </xf>
    <xf numFmtId="164" fontId="26" fillId="0" borderId="1" xfId="0" applyFont="1" applyBorder="1" applyAlignment="1">
      <alignment horizontal="left" wrapText="1"/>
    </xf>
    <xf numFmtId="164" fontId="12" fillId="0" borderId="4" xfId="0" applyFont="1" applyBorder="1" applyAlignment="1">
      <alignment horizontal="center" wrapText="1"/>
    </xf>
    <xf numFmtId="165" fontId="12" fillId="0" borderId="4" xfId="0" applyNumberFormat="1" applyFont="1" applyBorder="1" applyAlignment="1">
      <alignment horizontal="right" vertical="center" wrapText="1"/>
    </xf>
    <xf numFmtId="164" fontId="24" fillId="0" borderId="30" xfId="0" applyFont="1" applyBorder="1" applyAlignment="1">
      <alignment horizontal="center" vertical="top" wrapText="1"/>
    </xf>
    <xf numFmtId="164" fontId="25" fillId="0" borderId="5" xfId="0" applyFont="1" applyBorder="1" applyAlignment="1">
      <alignment wrapText="1"/>
    </xf>
    <xf numFmtId="164" fontId="25" fillId="0" borderId="8" xfId="0" applyFont="1" applyBorder="1" applyAlignment="1">
      <alignment horizontal="center" vertical="center" wrapText="1"/>
    </xf>
    <xf numFmtId="165" fontId="25" fillId="0" borderId="8" xfId="0" applyNumberFormat="1" applyFont="1" applyBorder="1" applyAlignment="1">
      <alignment horizontal="right" vertical="center" wrapText="1"/>
    </xf>
    <xf numFmtId="164" fontId="24" fillId="0" borderId="31" xfId="0" applyFont="1" applyBorder="1" applyAlignment="1">
      <alignment horizontal="center" vertical="top" wrapText="1"/>
    </xf>
    <xf numFmtId="164" fontId="12" fillId="0" borderId="32" xfId="0" applyFont="1" applyBorder="1" applyAlignment="1">
      <alignment wrapText="1"/>
    </xf>
    <xf numFmtId="164" fontId="14" fillId="0" borderId="33" xfId="0" applyFont="1" applyBorder="1" applyAlignment="1">
      <alignment wrapText="1"/>
    </xf>
    <xf numFmtId="164" fontId="24" fillId="0" borderId="34" xfId="0" applyFont="1" applyBorder="1" applyAlignment="1">
      <alignment horizontal="center" vertical="top" wrapText="1"/>
    </xf>
    <xf numFmtId="164" fontId="12" fillId="0" borderId="35" xfId="0" applyFont="1" applyBorder="1" applyAlignment="1">
      <alignment horizontal="center" wrapText="1"/>
    </xf>
    <xf numFmtId="164" fontId="2" fillId="0" borderId="19" xfId="0" applyFont="1" applyBorder="1" applyAlignment="1">
      <alignment horizontal="center" vertical="center" wrapText="1"/>
    </xf>
    <xf numFmtId="165" fontId="12" fillId="0" borderId="19" xfId="0" applyNumberFormat="1" applyFont="1" applyBorder="1" applyAlignment="1">
      <alignment horizontal="right" vertical="center" wrapText="1"/>
    </xf>
    <xf numFmtId="164" fontId="24" fillId="0" borderId="10" xfId="0" applyFont="1" applyBorder="1" applyAlignment="1">
      <alignment horizontal="center" vertical="top" wrapText="1"/>
    </xf>
    <xf numFmtId="164" fontId="25" fillId="0" borderId="5" xfId="0" applyFont="1" applyBorder="1" applyAlignment="1">
      <alignment horizontal="left" wrapText="1"/>
    </xf>
    <xf numFmtId="164" fontId="2" fillId="0" borderId="8" xfId="0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right" vertical="center" wrapText="1"/>
    </xf>
    <xf numFmtId="164" fontId="14" fillId="0" borderId="1" xfId="0" applyFont="1" applyBorder="1" applyAlignment="1">
      <alignment wrapText="1"/>
    </xf>
    <xf numFmtId="164" fontId="27" fillId="0" borderId="26" xfId="0" applyFont="1" applyBorder="1" applyAlignment="1">
      <alignment wrapText="1"/>
    </xf>
    <xf numFmtId="164" fontId="11" fillId="0" borderId="26" xfId="0" applyFont="1" applyBorder="1" applyAlignment="1">
      <alignment horizontal="center" vertical="center" wrapText="1"/>
    </xf>
    <xf numFmtId="165" fontId="11" fillId="0" borderId="26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4" fontId="2" fillId="0" borderId="36" xfId="0" applyFont="1" applyBorder="1" applyAlignment="1">
      <alignment horizontal="center" vertical="center"/>
    </xf>
    <xf numFmtId="164" fontId="11" fillId="0" borderId="7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10" xfId="0" applyFont="1" applyBorder="1" applyAlignment="1">
      <alignment horizontal="right" vertical="top"/>
    </xf>
    <xf numFmtId="164" fontId="2" fillId="0" borderId="14" xfId="0" applyFont="1" applyBorder="1" applyAlignment="1">
      <alignment horizontal="justify"/>
    </xf>
    <xf numFmtId="164" fontId="2" fillId="0" borderId="0" xfId="0" applyFont="1" applyBorder="1" applyAlignment="1">
      <alignment horizontal="justify"/>
    </xf>
    <xf numFmtId="166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/>
    </xf>
    <xf numFmtId="164" fontId="2" fillId="0" borderId="37" xfId="0" applyFont="1" applyBorder="1" applyAlignment="1">
      <alignment vertical="center"/>
    </xf>
    <xf numFmtId="164" fontId="16" fillId="0" borderId="12" xfId="0" applyFont="1" applyBorder="1" applyAlignment="1">
      <alignment vertical="center"/>
    </xf>
    <xf numFmtId="164" fontId="16" fillId="0" borderId="38" xfId="0" applyFont="1" applyBorder="1" applyAlignment="1">
      <alignment vertical="center"/>
    </xf>
    <xf numFmtId="165" fontId="16" fillId="0" borderId="4" xfId="0" applyNumberFormat="1" applyFont="1" applyBorder="1" applyAlignment="1">
      <alignment horizontal="center" vertical="center"/>
    </xf>
    <xf numFmtId="164" fontId="2" fillId="0" borderId="36" xfId="0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4" xfId="0" applyFont="1" applyBorder="1" applyAlignment="1">
      <alignment horizontal="justify" vertical="center" wrapText="1"/>
    </xf>
    <xf numFmtId="164" fontId="2" fillId="0" borderId="0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/>
    </xf>
    <xf numFmtId="164" fontId="2" fillId="0" borderId="17" xfId="0" applyFont="1" applyBorder="1" applyAlignment="1">
      <alignment vertical="center"/>
    </xf>
    <xf numFmtId="164" fontId="16" fillId="0" borderId="13" xfId="0" applyFont="1" applyBorder="1" applyAlignment="1">
      <alignment horizontal="left" vertical="center"/>
    </xf>
    <xf numFmtId="164" fontId="16" fillId="0" borderId="28" xfId="0" applyFont="1" applyBorder="1" applyAlignment="1">
      <alignment horizontal="left" vertical="center"/>
    </xf>
    <xf numFmtId="165" fontId="16" fillId="0" borderId="3" xfId="0" applyNumberFormat="1" applyFont="1" applyBorder="1" applyAlignment="1">
      <alignment horizontal="right"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7" fillId="0" borderId="3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wrapText="1"/>
    </xf>
    <xf numFmtId="164" fontId="7" fillId="0" borderId="9" xfId="0" applyFont="1" applyBorder="1" applyAlignment="1">
      <alignment horizontal="center" vertical="center" wrapText="1"/>
    </xf>
    <xf numFmtId="164" fontId="7" fillId="0" borderId="4" xfId="0" applyFont="1" applyBorder="1" applyAlignment="1">
      <alignment/>
    </xf>
    <xf numFmtId="164" fontId="7" fillId="0" borderId="3" xfId="0" applyFont="1" applyBorder="1" applyAlignment="1">
      <alignment wrapText="1"/>
    </xf>
    <xf numFmtId="166" fontId="7" fillId="0" borderId="3" xfId="0" applyNumberFormat="1" applyFont="1" applyBorder="1" applyAlignment="1">
      <alignment/>
    </xf>
    <xf numFmtId="166" fontId="7" fillId="0" borderId="4" xfId="0" applyNumberFormat="1" applyFont="1" applyBorder="1" applyAlignment="1">
      <alignment/>
    </xf>
    <xf numFmtId="166" fontId="7" fillId="0" borderId="4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4" fontId="19" fillId="0" borderId="9" xfId="0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7" fillId="0" borderId="9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/>
    </xf>
    <xf numFmtId="164" fontId="5" fillId="0" borderId="3" xfId="0" applyFont="1" applyBorder="1" applyAlignment="1">
      <alignment/>
    </xf>
    <xf numFmtId="166" fontId="5" fillId="0" borderId="3" xfId="0" applyNumberFormat="1" applyFont="1" applyBorder="1" applyAlignment="1">
      <alignment/>
    </xf>
    <xf numFmtId="164" fontId="7" fillId="0" borderId="4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5" fillId="0" borderId="3" xfId="0" applyFont="1" applyBorder="1" applyAlignment="1">
      <alignment horizontal="center"/>
    </xf>
    <xf numFmtId="164" fontId="7" fillId="0" borderId="3" xfId="0" applyFont="1" applyBorder="1" applyAlignment="1">
      <alignment/>
    </xf>
    <xf numFmtId="164" fontId="5" fillId="0" borderId="3" xfId="0" applyFont="1" applyBorder="1" applyAlignment="1">
      <alignment wrapText="1"/>
    </xf>
    <xf numFmtId="164" fontId="12" fillId="0" borderId="24" xfId="0" applyFont="1" applyBorder="1" applyAlignment="1">
      <alignment horizontal="center"/>
    </xf>
    <xf numFmtId="164" fontId="12" fillId="0" borderId="39" xfId="0" applyFont="1" applyBorder="1" applyAlignment="1">
      <alignment horizontal="center"/>
    </xf>
    <xf numFmtId="164" fontId="12" fillId="0" borderId="24" xfId="0" applyFont="1" applyBorder="1" applyAlignment="1">
      <alignment/>
    </xf>
    <xf numFmtId="166" fontId="5" fillId="0" borderId="24" xfId="0" applyNumberFormat="1" applyFont="1" applyBorder="1" applyAlignment="1">
      <alignment/>
    </xf>
    <xf numFmtId="164" fontId="7" fillId="0" borderId="0" xfId="0" applyFont="1" applyBorder="1" applyAlignment="1">
      <alignment/>
    </xf>
    <xf numFmtId="164" fontId="28" fillId="0" borderId="0" xfId="0" applyFont="1" applyBorder="1" applyAlignment="1">
      <alignment horizontal="left"/>
    </xf>
    <xf numFmtId="164" fontId="12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4" fontId="2" fillId="0" borderId="4" xfId="0" applyFont="1" applyBorder="1" applyAlignment="1">
      <alignment vertical="center"/>
    </xf>
    <xf numFmtId="164" fontId="2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 vertical="center" wrapText="1"/>
    </xf>
    <xf numFmtId="164" fontId="26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6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/>
    </xf>
    <xf numFmtId="164" fontId="12" fillId="0" borderId="18" xfId="0" applyFont="1" applyBorder="1" applyAlignment="1">
      <alignment/>
    </xf>
    <xf numFmtId="164" fontId="29" fillId="0" borderId="18" xfId="0" applyFont="1" applyBorder="1" applyAlignment="1">
      <alignment/>
    </xf>
    <xf numFmtId="165" fontId="12" fillId="0" borderId="18" xfId="0" applyNumberFormat="1" applyFont="1" applyBorder="1" applyAlignment="1">
      <alignment/>
    </xf>
    <xf numFmtId="164" fontId="26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21" fillId="0" borderId="4" xfId="0" applyFont="1" applyBorder="1" applyAlignment="1">
      <alignment horizontal="center"/>
    </xf>
    <xf numFmtId="164" fontId="21" fillId="0" borderId="4" xfId="0" applyFont="1" applyBorder="1" applyAlignment="1">
      <alignment horizontal="center" wrapText="1"/>
    </xf>
    <xf numFmtId="164" fontId="21" fillId="0" borderId="4" xfId="0" applyFont="1" applyBorder="1" applyAlignment="1">
      <alignment horizontal="left"/>
    </xf>
    <xf numFmtId="166" fontId="21" fillId="0" borderId="4" xfId="0" applyNumberFormat="1" applyFont="1" applyBorder="1" applyAlignment="1">
      <alignment horizontal="center"/>
    </xf>
    <xf numFmtId="164" fontId="21" fillId="0" borderId="12" xfId="0" applyFont="1" applyBorder="1" applyAlignment="1">
      <alignment horizontal="left"/>
    </xf>
    <xf numFmtId="164" fontId="2" fillId="0" borderId="4" xfId="0" applyFont="1" applyBorder="1" applyAlignment="1">
      <alignment horizontal="center"/>
    </xf>
    <xf numFmtId="164" fontId="21" fillId="0" borderId="4" xfId="0" applyFont="1" applyBorder="1" applyAlignment="1">
      <alignment wrapText="1"/>
    </xf>
    <xf numFmtId="166" fontId="21" fillId="0" borderId="4" xfId="0" applyNumberFormat="1" applyFont="1" applyBorder="1" applyAlignment="1">
      <alignment/>
    </xf>
    <xf numFmtId="164" fontId="2" fillId="0" borderId="12" xfId="0" applyFont="1" applyBorder="1" applyAlignment="1">
      <alignment wrapText="1"/>
    </xf>
    <xf numFmtId="164" fontId="2" fillId="0" borderId="3" xfId="0" applyFont="1" applyBorder="1" applyAlignment="1">
      <alignment horizontal="center"/>
    </xf>
    <xf numFmtId="164" fontId="21" fillId="0" borderId="13" xfId="0" applyFont="1" applyBorder="1" applyAlignment="1">
      <alignment wrapText="1"/>
    </xf>
    <xf numFmtId="164" fontId="21" fillId="0" borderId="3" xfId="0" applyFont="1" applyBorder="1" applyAlignment="1">
      <alignment wrapText="1"/>
    </xf>
    <xf numFmtId="166" fontId="21" fillId="0" borderId="3" xfId="0" applyNumberFormat="1" applyFont="1" applyBorder="1" applyAlignment="1">
      <alignment/>
    </xf>
    <xf numFmtId="164" fontId="21" fillId="0" borderId="12" xfId="0" applyFont="1" applyBorder="1" applyAlignment="1">
      <alignment horizontal="center" wrapText="1"/>
    </xf>
    <xf numFmtId="164" fontId="19" fillId="0" borderId="1" xfId="0" applyFont="1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4" fontId="21" fillId="0" borderId="3" xfId="0" applyFont="1" applyBorder="1" applyAlignment="1">
      <alignment horizontal="center" vertical="center" wrapText="1"/>
    </xf>
    <xf numFmtId="164" fontId="21" fillId="0" borderId="17" xfId="0" applyFont="1" applyBorder="1" applyAlignment="1">
      <alignment horizontal="left" vertical="center" wrapText="1"/>
    </xf>
    <xf numFmtId="166" fontId="21" fillId="0" borderId="3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 horizontal="left" vertical="center" wrapText="1"/>
    </xf>
    <xf numFmtId="164" fontId="2" fillId="0" borderId="4" xfId="0" applyFont="1" applyBorder="1" applyAlignment="1">
      <alignment/>
    </xf>
    <xf numFmtId="164" fontId="21" fillId="0" borderId="4" xfId="0" applyFont="1" applyBorder="1" applyAlignment="1">
      <alignment horizontal="left" wrapText="1"/>
    </xf>
    <xf numFmtId="168" fontId="21" fillId="0" borderId="38" xfId="0" applyNumberFormat="1" applyFont="1" applyBorder="1" applyAlignment="1">
      <alignment horizontal="center"/>
    </xf>
    <xf numFmtId="164" fontId="2" fillId="0" borderId="4" xfId="0" applyFont="1" applyBorder="1" applyAlignment="1">
      <alignment horizontal="left"/>
    </xf>
    <xf numFmtId="164" fontId="12" fillId="0" borderId="5" xfId="0" applyFont="1" applyBorder="1" applyAlignment="1">
      <alignment/>
    </xf>
    <xf numFmtId="164" fontId="11" fillId="0" borderId="8" xfId="0" applyFont="1" applyBorder="1" applyAlignment="1">
      <alignment/>
    </xf>
    <xf numFmtId="164" fontId="11" fillId="0" borderId="8" xfId="0" applyFont="1" applyBorder="1" applyAlignment="1">
      <alignment wrapText="1"/>
    </xf>
    <xf numFmtId="166" fontId="11" fillId="0" borderId="6" xfId="0" applyNumberFormat="1" applyFont="1" applyBorder="1" applyAlignment="1">
      <alignment/>
    </xf>
    <xf numFmtId="164" fontId="12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workbookViewId="0" topLeftCell="A1">
      <selection activeCell="B124" sqref="B124"/>
    </sheetView>
  </sheetViews>
  <sheetFormatPr defaultColWidth="9.00390625" defaultRowHeight="12.75"/>
  <cols>
    <col min="1" max="1" width="8.625" style="1" customWidth="1"/>
    <col min="2" max="2" width="27.875" style="2" customWidth="1"/>
    <col min="3" max="3" width="31.125" style="3" customWidth="1"/>
    <col min="4" max="4" width="16.25390625" style="2" customWidth="1"/>
    <col min="5" max="5" width="19.00390625" style="2" customWidth="1"/>
    <col min="6" max="256" width="9.125" style="2" customWidth="1"/>
  </cols>
  <sheetData>
    <row r="1" spans="3:4" s="2" customFormat="1" ht="15">
      <c r="C1" s="3"/>
      <c r="D1" s="2" t="s">
        <v>0</v>
      </c>
    </row>
    <row r="2" spans="3:4" s="2" customFormat="1" ht="15">
      <c r="C2" s="3"/>
      <c r="D2" s="2" t="s">
        <v>1</v>
      </c>
    </row>
    <row r="3" spans="3:4" s="2" customFormat="1" ht="15">
      <c r="C3" s="3"/>
      <c r="D3" s="2" t="s">
        <v>2</v>
      </c>
    </row>
    <row r="4" spans="3:4" s="2" customFormat="1" ht="15">
      <c r="C4" s="3"/>
      <c r="D4" s="2" t="s">
        <v>3</v>
      </c>
    </row>
    <row r="5" s="2" customFormat="1" ht="12.75" customHeight="1">
      <c r="C5" s="3"/>
    </row>
    <row r="6" spans="1:5" s="2" customFormat="1" ht="15.75" customHeight="1">
      <c r="A6" s="4" t="s">
        <v>4</v>
      </c>
      <c r="B6" s="4"/>
      <c r="C6" s="4"/>
      <c r="D6" s="4"/>
      <c r="E6" s="4"/>
    </row>
    <row r="7" spans="1:5" s="2" customFormat="1" ht="12" customHeight="1">
      <c r="A7" s="5"/>
      <c r="C7" s="3"/>
      <c r="E7" s="6" t="s">
        <v>5</v>
      </c>
    </row>
    <row r="8" spans="1:5" s="8" customFormat="1" ht="15" customHeight="1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</row>
    <row r="9" spans="1:5" s="8" customFormat="1" ht="74.25" customHeight="1">
      <c r="A9" s="7"/>
      <c r="B9" s="7"/>
      <c r="C9" s="7"/>
      <c r="D9" s="7"/>
      <c r="E9" s="7"/>
    </row>
    <row r="10" spans="1:5" s="11" customFormat="1" ht="12.75">
      <c r="A10" s="9">
        <v>1</v>
      </c>
      <c r="B10" s="9">
        <v>2</v>
      </c>
      <c r="C10" s="10">
        <v>3</v>
      </c>
      <c r="D10" s="9">
        <v>4</v>
      </c>
      <c r="E10" s="9">
        <v>5</v>
      </c>
    </row>
    <row r="11" spans="1:5" s="11" customFormat="1" ht="30.75" customHeight="1">
      <c r="A11" s="12" t="s">
        <v>11</v>
      </c>
      <c r="B11" s="12"/>
      <c r="C11" s="12"/>
      <c r="D11" s="15">
        <f>D12+D14+D19+D24+D30+D33+D66+D73+D76+D79+D82+D17</f>
        <v>26384209</v>
      </c>
      <c r="E11" s="15">
        <f>E12+E14+E19+E24+E30+E33+E66+E73+E76+E79+E82+E17</f>
        <v>25462740</v>
      </c>
    </row>
    <row r="12" spans="1:5" s="20" customFormat="1" ht="33.75">
      <c r="A12" s="16">
        <v>1</v>
      </c>
      <c r="B12" s="17" t="s">
        <v>12</v>
      </c>
      <c r="C12" s="18"/>
      <c r="D12" s="19">
        <f>D13</f>
        <v>100000</v>
      </c>
      <c r="E12" s="19">
        <f>E13</f>
        <v>100000</v>
      </c>
    </row>
    <row r="13" spans="1:5" s="20" customFormat="1" ht="34.5">
      <c r="A13" s="21"/>
      <c r="B13" s="21" t="s">
        <v>13</v>
      </c>
      <c r="C13" s="22" t="s">
        <v>14</v>
      </c>
      <c r="D13" s="23">
        <v>100000</v>
      </c>
      <c r="E13" s="23">
        <v>100000</v>
      </c>
    </row>
    <row r="14" spans="1:5" s="20" customFormat="1" ht="83.25">
      <c r="A14" s="24">
        <v>2</v>
      </c>
      <c r="B14" s="25" t="s">
        <v>15</v>
      </c>
      <c r="C14" s="26"/>
      <c r="D14" s="27">
        <f>SUM(D15:D16)</f>
        <v>0</v>
      </c>
      <c r="E14" s="27">
        <f>SUM(E15:E16)</f>
        <v>0</v>
      </c>
    </row>
    <row r="15" spans="1:5" s="20" customFormat="1" ht="63" customHeight="1">
      <c r="A15" s="21"/>
      <c r="B15" s="21" t="s">
        <v>16</v>
      </c>
      <c r="C15" s="26" t="s">
        <v>17</v>
      </c>
      <c r="D15" s="28">
        <v>100000</v>
      </c>
      <c r="E15" s="28">
        <v>100000</v>
      </c>
    </row>
    <row r="16" spans="1:5" s="20" customFormat="1" ht="89.25" customHeight="1">
      <c r="A16" s="21"/>
      <c r="B16" s="21" t="s">
        <v>18</v>
      </c>
      <c r="C16" s="26" t="s">
        <v>19</v>
      </c>
      <c r="D16" s="28">
        <v>100000</v>
      </c>
      <c r="E16" s="28">
        <v>100000</v>
      </c>
    </row>
    <row r="17" spans="1:5" s="20" customFormat="1" ht="48" customHeight="1">
      <c r="A17" s="24">
        <v>3</v>
      </c>
      <c r="B17" s="29" t="s">
        <v>20</v>
      </c>
      <c r="C17" s="26"/>
      <c r="D17" s="30">
        <f>D18</f>
        <v>0</v>
      </c>
      <c r="E17" s="30">
        <f>E18</f>
        <v>0</v>
      </c>
    </row>
    <row r="18" spans="1:5" s="20" customFormat="1" ht="46.5" customHeight="1">
      <c r="A18" s="21"/>
      <c r="B18" s="31" t="s">
        <v>21</v>
      </c>
      <c r="C18" s="32" t="s">
        <v>22</v>
      </c>
      <c r="D18" s="28"/>
      <c r="E18" s="28">
        <v>40000</v>
      </c>
    </row>
    <row r="19" spans="1:5" s="20" customFormat="1" ht="33.75">
      <c r="A19" s="24">
        <v>4</v>
      </c>
      <c r="B19" s="33" t="s">
        <v>23</v>
      </c>
      <c r="C19" s="34"/>
      <c r="D19" s="27">
        <f>D20</f>
        <v>2961000</v>
      </c>
      <c r="E19" s="27">
        <f>E20</f>
        <v>1710000</v>
      </c>
    </row>
    <row r="20" spans="1:5" s="20" customFormat="1" ht="29.25">
      <c r="A20" s="24"/>
      <c r="B20" s="35" t="s">
        <v>24</v>
      </c>
      <c r="C20" s="36"/>
      <c r="D20" s="37">
        <f>SUM(D21:D23)</f>
        <v>0</v>
      </c>
      <c r="E20" s="37">
        <f>SUM(E21:E23)</f>
        <v>0</v>
      </c>
    </row>
    <row r="21" spans="1:5" s="20" customFormat="1" ht="34.5">
      <c r="A21" s="24"/>
      <c r="B21" s="38"/>
      <c r="C21" s="32" t="s">
        <v>25</v>
      </c>
      <c r="D21" s="28">
        <v>163000</v>
      </c>
      <c r="E21" s="28">
        <v>110000</v>
      </c>
    </row>
    <row r="22" spans="1:5" s="20" customFormat="1" ht="57">
      <c r="A22" s="24"/>
      <c r="B22" s="38"/>
      <c r="C22" s="32" t="s">
        <v>26</v>
      </c>
      <c r="D22" s="28">
        <v>78000</v>
      </c>
      <c r="E22" s="28">
        <v>100000</v>
      </c>
    </row>
    <row r="23" spans="1:5" s="20" customFormat="1" ht="23.25">
      <c r="A23" s="24"/>
      <c r="B23" s="38"/>
      <c r="C23" s="32" t="s">
        <v>27</v>
      </c>
      <c r="D23" s="28">
        <v>2720000</v>
      </c>
      <c r="E23" s="28">
        <v>1500000</v>
      </c>
    </row>
    <row r="24" spans="1:5" s="20" customFormat="1" ht="50.25">
      <c r="A24" s="33">
        <v>5</v>
      </c>
      <c r="B24" s="33" t="s">
        <v>28</v>
      </c>
      <c r="C24" s="32"/>
      <c r="D24" s="39">
        <f>D25</f>
        <v>235000</v>
      </c>
      <c r="E24" s="39">
        <f>E25</f>
        <v>195000</v>
      </c>
    </row>
    <row r="25" spans="1:5" s="20" customFormat="1" ht="15">
      <c r="A25" s="40"/>
      <c r="B25" s="41" t="s">
        <v>29</v>
      </c>
      <c r="C25" s="32"/>
      <c r="D25" s="37">
        <f>SUM(D26:D28)</f>
        <v>235000</v>
      </c>
      <c r="E25" s="37">
        <f>SUM(E26:E28)</f>
        <v>195000</v>
      </c>
    </row>
    <row r="26" spans="1:5" s="20" customFormat="1" ht="15">
      <c r="A26" s="42"/>
      <c r="B26" s="43"/>
      <c r="C26" s="32" t="s">
        <v>30</v>
      </c>
      <c r="D26" s="23">
        <v>50000</v>
      </c>
      <c r="E26" s="23">
        <v>50000</v>
      </c>
    </row>
    <row r="27" spans="1:5" s="20" customFormat="1" ht="15">
      <c r="A27" s="44"/>
      <c r="B27" s="44"/>
      <c r="C27" s="32" t="s">
        <v>31</v>
      </c>
      <c r="D27" s="45">
        <v>170000</v>
      </c>
      <c r="E27" s="45">
        <v>130000</v>
      </c>
    </row>
    <row r="28" spans="1:5" s="20" customFormat="1" ht="15">
      <c r="A28" s="46"/>
      <c r="B28" s="47"/>
      <c r="C28" s="32" t="s">
        <v>32</v>
      </c>
      <c r="D28" s="28">
        <v>15000</v>
      </c>
      <c r="E28" s="48">
        <v>15000</v>
      </c>
    </row>
    <row r="29" spans="1:5" s="20" customFormat="1" ht="15">
      <c r="A29" s="46"/>
      <c r="B29" s="47"/>
      <c r="C29" s="32"/>
      <c r="D29" s="28"/>
      <c r="E29" s="28"/>
    </row>
    <row r="30" spans="1:5" s="20" customFormat="1" ht="43.5">
      <c r="A30" s="24">
        <v>6</v>
      </c>
      <c r="B30" s="24" t="s">
        <v>33</v>
      </c>
      <c r="C30" s="32"/>
      <c r="D30" s="27">
        <f>D31</f>
        <v>25000</v>
      </c>
      <c r="E30" s="27">
        <f>E31</f>
        <v>25000</v>
      </c>
    </row>
    <row r="31" spans="1:5" s="20" customFormat="1" ht="15">
      <c r="A31" s="38"/>
      <c r="B31" s="35" t="s">
        <v>34</v>
      </c>
      <c r="C31" s="32"/>
      <c r="D31" s="37">
        <f>D32</f>
        <v>25000</v>
      </c>
      <c r="E31" s="37">
        <f>E32</f>
        <v>25000</v>
      </c>
    </row>
    <row r="32" spans="1:5" s="20" customFormat="1" ht="23.25">
      <c r="A32" s="38"/>
      <c r="B32" s="24"/>
      <c r="C32" s="32" t="s">
        <v>35</v>
      </c>
      <c r="D32" s="23">
        <v>25000</v>
      </c>
      <c r="E32" s="23">
        <v>25000</v>
      </c>
    </row>
    <row r="33" spans="1:5" s="20" customFormat="1" ht="100.5">
      <c r="A33" s="33">
        <v>7</v>
      </c>
      <c r="B33" s="29" t="s">
        <v>36</v>
      </c>
      <c r="C33" s="26"/>
      <c r="D33" s="49">
        <f>D34+D36+D47+D58+D63</f>
        <v>22559209</v>
      </c>
      <c r="E33" s="49">
        <f>E34+E36+E47+E58+E63</f>
        <v>22881740</v>
      </c>
    </row>
    <row r="34" spans="1:5" s="20" customFormat="1" ht="43.5">
      <c r="A34" s="25"/>
      <c r="B34" s="31" t="s">
        <v>37</v>
      </c>
      <c r="C34" s="26"/>
      <c r="D34" s="37">
        <f>D35</f>
        <v>50000</v>
      </c>
      <c r="E34" s="37">
        <f>E35</f>
        <v>50000</v>
      </c>
    </row>
    <row r="35" spans="1:5" s="20" customFormat="1" ht="34.5">
      <c r="A35" s="25"/>
      <c r="B35" s="25"/>
      <c r="C35" s="32" t="s">
        <v>38</v>
      </c>
      <c r="D35" s="23">
        <v>50000</v>
      </c>
      <c r="E35" s="23">
        <v>50000</v>
      </c>
    </row>
    <row r="36" spans="1:5" s="20" customFormat="1" ht="90">
      <c r="A36" s="50"/>
      <c r="B36" s="51" t="s">
        <v>39</v>
      </c>
      <c r="C36" s="32"/>
      <c r="D36" s="37">
        <f>SUM(D37:D46)</f>
        <v>12729000</v>
      </c>
      <c r="E36" s="37">
        <f>SUM(E37:E46)</f>
        <v>8101000</v>
      </c>
    </row>
    <row r="37" spans="1:5" s="20" customFormat="1" ht="17.25">
      <c r="A37" s="50"/>
      <c r="B37" s="52"/>
      <c r="C37" s="53" t="s">
        <v>40</v>
      </c>
      <c r="D37" s="23">
        <v>10000000</v>
      </c>
      <c r="E37" s="23">
        <v>7450000</v>
      </c>
    </row>
    <row r="38" spans="1:5" s="20" customFormat="1" ht="17.25">
      <c r="A38" s="54"/>
      <c r="B38" s="55"/>
      <c r="C38" s="53" t="s">
        <v>41</v>
      </c>
      <c r="D38" s="23">
        <v>260000</v>
      </c>
      <c r="E38" s="23">
        <v>16000</v>
      </c>
    </row>
    <row r="39" spans="1:5" s="20" customFormat="1" ht="17.25">
      <c r="A39" s="54"/>
      <c r="B39" s="55"/>
      <c r="C39" s="53" t="s">
        <v>42</v>
      </c>
      <c r="D39" s="23">
        <v>155000</v>
      </c>
      <c r="E39" s="23">
        <v>135000</v>
      </c>
    </row>
    <row r="40" spans="1:5" s="20" customFormat="1" ht="23.25">
      <c r="A40" s="54"/>
      <c r="B40" s="55"/>
      <c r="C40" s="53" t="s">
        <v>43</v>
      </c>
      <c r="D40" s="23">
        <v>1070000</v>
      </c>
      <c r="E40" s="23">
        <v>300000</v>
      </c>
    </row>
    <row r="41" spans="1:5" s="20" customFormat="1" ht="17.25">
      <c r="A41" s="54"/>
      <c r="B41" s="55"/>
      <c r="C41" s="53" t="s">
        <v>44</v>
      </c>
      <c r="D41" s="23">
        <v>70000</v>
      </c>
      <c r="E41" s="28">
        <f>E42</f>
        <v>0</v>
      </c>
    </row>
    <row r="42" spans="1:5" s="20" customFormat="1" ht="17.25">
      <c r="A42" s="54"/>
      <c r="B42" s="55"/>
      <c r="C42" s="53" t="s">
        <v>45</v>
      </c>
      <c r="D42" s="23">
        <v>4000</v>
      </c>
      <c r="E42" s="28">
        <v>0</v>
      </c>
    </row>
    <row r="43" spans="1:5" s="20" customFormat="1" ht="17.25">
      <c r="A43" s="54"/>
      <c r="B43" s="55"/>
      <c r="C43" s="53" t="s">
        <v>46</v>
      </c>
      <c r="D43" s="23">
        <v>400000</v>
      </c>
      <c r="E43" s="28">
        <f>E44</f>
        <v>0</v>
      </c>
    </row>
    <row r="44" spans="1:5" s="20" customFormat="1" ht="17.25">
      <c r="A44" s="54"/>
      <c r="B44" s="55"/>
      <c r="C44" s="53" t="s">
        <v>47</v>
      </c>
      <c r="D44" s="23">
        <v>50000</v>
      </c>
      <c r="E44" s="28">
        <v>0</v>
      </c>
    </row>
    <row r="45" spans="1:5" s="20" customFormat="1" ht="23.25">
      <c r="A45" s="54"/>
      <c r="B45" s="55"/>
      <c r="C45" s="53" t="s">
        <v>48</v>
      </c>
      <c r="D45" s="23">
        <v>600000</v>
      </c>
      <c r="E45" s="23">
        <v>150000</v>
      </c>
    </row>
    <row r="46" spans="1:5" s="20" customFormat="1" ht="23.25">
      <c r="A46" s="17"/>
      <c r="B46" s="56"/>
      <c r="C46" s="53" t="s">
        <v>49</v>
      </c>
      <c r="D46" s="23">
        <v>120000</v>
      </c>
      <c r="E46" s="23">
        <v>50000</v>
      </c>
    </row>
    <row r="47" spans="1:5" s="20" customFormat="1" ht="90">
      <c r="A47" s="50"/>
      <c r="B47" s="51" t="s">
        <v>50</v>
      </c>
      <c r="C47" s="32"/>
      <c r="D47" s="57">
        <v>0</v>
      </c>
      <c r="E47" s="37">
        <f>SUM(E48:E57)</f>
        <v>4748000</v>
      </c>
    </row>
    <row r="48" spans="1:5" s="20" customFormat="1" ht="17.25">
      <c r="A48" s="50"/>
      <c r="B48" s="52"/>
      <c r="C48" s="53" t="s">
        <v>51</v>
      </c>
      <c r="D48" s="28">
        <v>0</v>
      </c>
      <c r="E48" s="23">
        <v>2800000</v>
      </c>
    </row>
    <row r="49" spans="1:5" s="20" customFormat="1" ht="17.25">
      <c r="A49" s="54"/>
      <c r="B49" s="55"/>
      <c r="C49" s="53" t="s">
        <v>52</v>
      </c>
      <c r="D49" s="28">
        <v>0</v>
      </c>
      <c r="E49" s="23">
        <v>264000</v>
      </c>
    </row>
    <row r="50" spans="1:5" s="20" customFormat="1" ht="17.25">
      <c r="A50" s="54"/>
      <c r="B50" s="55"/>
      <c r="C50" s="53" t="s">
        <v>53</v>
      </c>
      <c r="D50" s="28">
        <v>0</v>
      </c>
      <c r="E50" s="23">
        <v>45000</v>
      </c>
    </row>
    <row r="51" spans="1:5" s="20" customFormat="1" ht="23.25">
      <c r="A51" s="54"/>
      <c r="B51" s="55"/>
      <c r="C51" s="53" t="s">
        <v>54</v>
      </c>
      <c r="D51" s="28">
        <v>0</v>
      </c>
      <c r="E51" s="23">
        <v>700000</v>
      </c>
    </row>
    <row r="52" spans="1:5" s="20" customFormat="1" ht="22.5" customHeight="1">
      <c r="A52" s="54"/>
      <c r="B52" s="55"/>
      <c r="C52" s="53" t="s">
        <v>55</v>
      </c>
      <c r="D52" s="28">
        <v>0</v>
      </c>
      <c r="E52" s="23">
        <v>70000</v>
      </c>
    </row>
    <row r="53" spans="1:5" s="20" customFormat="1" ht="32.25" customHeight="1">
      <c r="A53" s="54"/>
      <c r="B53" s="55"/>
      <c r="C53" s="53" t="s">
        <v>56</v>
      </c>
      <c r="D53" s="28">
        <v>0</v>
      </c>
      <c r="E53" s="23">
        <v>4000</v>
      </c>
    </row>
    <row r="54" spans="1:5" s="20" customFormat="1" ht="17.25">
      <c r="A54" s="54"/>
      <c r="B54" s="55"/>
      <c r="C54" s="53" t="s">
        <v>57</v>
      </c>
      <c r="D54" s="28">
        <v>0</v>
      </c>
      <c r="E54" s="23">
        <v>400000</v>
      </c>
    </row>
    <row r="55" spans="1:5" s="20" customFormat="1" ht="17.25">
      <c r="A55" s="54"/>
      <c r="B55" s="55"/>
      <c r="C55" s="53" t="s">
        <v>58</v>
      </c>
      <c r="D55" s="28">
        <v>0</v>
      </c>
      <c r="E55" s="23">
        <v>50000</v>
      </c>
    </row>
    <row r="56" spans="1:5" s="20" customFormat="1" ht="26.25" customHeight="1">
      <c r="A56" s="54"/>
      <c r="B56" s="55"/>
      <c r="C56" s="53" t="s">
        <v>59</v>
      </c>
      <c r="D56" s="28">
        <v>0</v>
      </c>
      <c r="E56" s="23">
        <v>350000</v>
      </c>
    </row>
    <row r="57" spans="1:5" s="20" customFormat="1" ht="23.25">
      <c r="A57" s="17"/>
      <c r="B57" s="56"/>
      <c r="C57" s="53" t="s">
        <v>60</v>
      </c>
      <c r="D57" s="28">
        <v>0</v>
      </c>
      <c r="E57" s="23">
        <v>65000</v>
      </c>
    </row>
    <row r="58" spans="1:5" s="20" customFormat="1" ht="72">
      <c r="A58" s="25"/>
      <c r="B58" s="31" t="s">
        <v>61</v>
      </c>
      <c r="C58" s="32"/>
      <c r="D58" s="37">
        <f>SUM(D59:D62)</f>
        <v>1400000</v>
      </c>
      <c r="E58" s="37">
        <f>SUM(E59:E62)</f>
        <v>1150000</v>
      </c>
    </row>
    <row r="59" spans="1:5" s="20" customFormat="1" ht="17.25">
      <c r="A59" s="50"/>
      <c r="B59" s="58"/>
      <c r="C59" s="53" t="s">
        <v>62</v>
      </c>
      <c r="D59" s="23">
        <v>850000</v>
      </c>
      <c r="E59" s="23">
        <v>600000</v>
      </c>
    </row>
    <row r="60" spans="1:5" s="20" customFormat="1" ht="15.75" customHeight="1">
      <c r="A60" s="54"/>
      <c r="B60" s="59"/>
      <c r="C60" s="32" t="s">
        <v>63</v>
      </c>
      <c r="D60" s="23">
        <v>25000</v>
      </c>
      <c r="E60" s="23">
        <v>25000</v>
      </c>
    </row>
    <row r="61" spans="1:5" s="20" customFormat="1" ht="23.25">
      <c r="A61" s="54"/>
      <c r="B61" s="59"/>
      <c r="C61" s="53" t="s">
        <v>64</v>
      </c>
      <c r="D61" s="60">
        <v>520000</v>
      </c>
      <c r="E61" s="60">
        <v>520000</v>
      </c>
    </row>
    <row r="62" spans="1:5" s="20" customFormat="1" ht="23.25">
      <c r="A62" s="17"/>
      <c r="B62" s="61"/>
      <c r="C62" s="53" t="s">
        <v>65</v>
      </c>
      <c r="D62" s="21">
        <v>5000</v>
      </c>
      <c r="E62" s="21">
        <v>5000</v>
      </c>
    </row>
    <row r="63" spans="1:5" s="20" customFormat="1" ht="45.75" customHeight="1">
      <c r="A63" s="50"/>
      <c r="B63" s="58" t="s">
        <v>66</v>
      </c>
      <c r="C63" s="32"/>
      <c r="D63" s="37">
        <f>SUM(D64:D65)</f>
        <v>8380209</v>
      </c>
      <c r="E63" s="37">
        <f>SUM(E64:E65)</f>
        <v>8832740</v>
      </c>
    </row>
    <row r="64" spans="1:5" s="20" customFormat="1" ht="23.25">
      <c r="A64" s="50"/>
      <c r="B64" s="52"/>
      <c r="C64" s="53" t="s">
        <v>67</v>
      </c>
      <c r="D64" s="23">
        <v>7780209</v>
      </c>
      <c r="E64" s="23">
        <v>8332740</v>
      </c>
    </row>
    <row r="65" spans="1:5" s="20" customFormat="1" ht="23.25">
      <c r="A65" s="17"/>
      <c r="B65" s="56"/>
      <c r="C65" s="53" t="s">
        <v>68</v>
      </c>
      <c r="D65" s="23">
        <v>600000</v>
      </c>
      <c r="E65" s="23">
        <v>500000</v>
      </c>
    </row>
    <row r="66" spans="1:5" s="20" customFormat="1" ht="54" customHeight="1">
      <c r="A66" s="62">
        <v>8</v>
      </c>
      <c r="B66" s="24" t="s">
        <v>69</v>
      </c>
      <c r="C66" s="32"/>
      <c r="D66" s="27">
        <f>D67</f>
        <v>24000</v>
      </c>
      <c r="E66" s="27">
        <f>E67+E71</f>
        <v>111000</v>
      </c>
    </row>
    <row r="67" spans="1:5" s="20" customFormat="1" ht="15">
      <c r="A67" s="46"/>
      <c r="B67" s="35" t="s">
        <v>70</v>
      </c>
      <c r="C67" s="32"/>
      <c r="D67" s="37">
        <f>SUM(D68:D70)</f>
        <v>24000</v>
      </c>
      <c r="E67" s="37">
        <f>SUM(E68:E70)</f>
        <v>74500</v>
      </c>
    </row>
    <row r="68" spans="1:5" s="20" customFormat="1" ht="57">
      <c r="A68" s="38"/>
      <c r="B68" s="24"/>
      <c r="C68" s="32" t="s">
        <v>71</v>
      </c>
      <c r="D68" s="23">
        <v>13000</v>
      </c>
      <c r="E68" s="23">
        <v>13000</v>
      </c>
    </row>
    <row r="69" spans="1:5" s="20" customFormat="1" ht="15">
      <c r="A69" s="40"/>
      <c r="B69" s="62"/>
      <c r="C69" s="32" t="s">
        <v>72</v>
      </c>
      <c r="D69" s="23"/>
      <c r="E69" s="23">
        <v>50500</v>
      </c>
    </row>
    <row r="70" spans="1:5" s="20" customFormat="1" ht="15">
      <c r="A70" s="46"/>
      <c r="B70" s="16"/>
      <c r="C70" s="63" t="s">
        <v>73</v>
      </c>
      <c r="D70" s="23">
        <v>11000</v>
      </c>
      <c r="E70" s="23">
        <v>11000</v>
      </c>
    </row>
    <row r="71" spans="1:5" s="20" customFormat="1" ht="15">
      <c r="A71" s="46"/>
      <c r="B71" s="35" t="s">
        <v>74</v>
      </c>
      <c r="C71" s="63"/>
      <c r="D71" s="23"/>
      <c r="E71" s="64">
        <f>E72</f>
        <v>36500</v>
      </c>
    </row>
    <row r="72" spans="1:5" s="20" customFormat="1" ht="15">
      <c r="A72" s="46"/>
      <c r="B72" s="16"/>
      <c r="C72" s="32" t="s">
        <v>75</v>
      </c>
      <c r="D72" s="23"/>
      <c r="E72" s="23">
        <v>36500</v>
      </c>
    </row>
    <row r="73" spans="1:5" s="20" customFormat="1" ht="17.25">
      <c r="A73" s="24">
        <v>9</v>
      </c>
      <c r="B73" s="24" t="s">
        <v>76</v>
      </c>
      <c r="C73" s="32"/>
      <c r="D73" s="27">
        <f>D74</f>
        <v>60000</v>
      </c>
      <c r="E73" s="27">
        <f>E74</f>
        <v>60000</v>
      </c>
    </row>
    <row r="74" spans="1:5" s="20" customFormat="1" ht="29.25">
      <c r="A74" s="38"/>
      <c r="B74" s="35" t="s">
        <v>77</v>
      </c>
      <c r="C74" s="32"/>
      <c r="D74" s="37">
        <f>D75</f>
        <v>60000</v>
      </c>
      <c r="E74" s="37">
        <f>E75</f>
        <v>60000</v>
      </c>
    </row>
    <row r="75" spans="1:5" s="20" customFormat="1" ht="23.25" customHeight="1">
      <c r="A75" s="38"/>
      <c r="B75" s="24"/>
      <c r="C75" s="32" t="s">
        <v>78</v>
      </c>
      <c r="D75" s="23">
        <v>60000</v>
      </c>
      <c r="E75" s="23">
        <v>60000</v>
      </c>
    </row>
    <row r="76" spans="1:5" s="20" customFormat="1" ht="74.25" customHeight="1">
      <c r="A76" s="24">
        <v>10</v>
      </c>
      <c r="B76" s="24" t="s">
        <v>79</v>
      </c>
      <c r="C76" s="32"/>
      <c r="D76" s="27">
        <f>D77</f>
        <v>170000</v>
      </c>
      <c r="E76" s="27">
        <f>E77</f>
        <v>100000</v>
      </c>
    </row>
    <row r="77" spans="1:5" s="20" customFormat="1" ht="72.75" customHeight="1">
      <c r="A77" s="38"/>
      <c r="B77" s="35" t="s">
        <v>80</v>
      </c>
      <c r="C77" s="32"/>
      <c r="D77" s="37">
        <f>D78</f>
        <v>170000</v>
      </c>
      <c r="E77" s="37">
        <f>E78</f>
        <v>100000</v>
      </c>
    </row>
    <row r="78" spans="1:5" s="20" customFormat="1" ht="34.5">
      <c r="A78" s="38"/>
      <c r="B78" s="24"/>
      <c r="C78" s="22" t="s">
        <v>81</v>
      </c>
      <c r="D78" s="23">
        <v>170000</v>
      </c>
      <c r="E78" s="23">
        <v>100000</v>
      </c>
    </row>
    <row r="79" spans="1:5" s="20" customFormat="1" ht="66.75" customHeight="1">
      <c r="A79" s="24">
        <v>11</v>
      </c>
      <c r="B79" s="24" t="s">
        <v>82</v>
      </c>
      <c r="C79" s="32"/>
      <c r="D79" s="30">
        <f>D80</f>
        <v>0</v>
      </c>
      <c r="E79" s="27">
        <f>E80</f>
        <v>40000</v>
      </c>
    </row>
    <row r="80" spans="1:5" s="20" customFormat="1" ht="29.25">
      <c r="A80" s="38"/>
      <c r="B80" s="35" t="s">
        <v>83</v>
      </c>
      <c r="C80" s="32"/>
      <c r="D80" s="65">
        <f>D81</f>
        <v>0</v>
      </c>
      <c r="E80" s="37">
        <f>E81</f>
        <v>40000</v>
      </c>
    </row>
    <row r="81" spans="1:5" s="20" customFormat="1" ht="34.5">
      <c r="A81" s="38"/>
      <c r="B81" s="24"/>
      <c r="C81" s="22" t="s">
        <v>84</v>
      </c>
      <c r="D81" s="28">
        <v>0</v>
      </c>
      <c r="E81" s="23">
        <v>40000</v>
      </c>
    </row>
    <row r="82" spans="1:5" s="20" customFormat="1" ht="29.25">
      <c r="A82" s="24">
        <v>12</v>
      </c>
      <c r="B82" s="24" t="s">
        <v>85</v>
      </c>
      <c r="C82" s="32"/>
      <c r="D82" s="27">
        <f>D83</f>
        <v>50000</v>
      </c>
      <c r="E82" s="27">
        <f>E83</f>
        <v>0</v>
      </c>
    </row>
    <row r="83" spans="1:5" s="20" customFormat="1" ht="15">
      <c r="A83" s="38"/>
      <c r="B83" s="35" t="s">
        <v>86</v>
      </c>
      <c r="C83" s="32"/>
      <c r="D83" s="37">
        <f>D84</f>
        <v>50000</v>
      </c>
      <c r="E83" s="37">
        <f>E84</f>
        <v>0</v>
      </c>
    </row>
    <row r="84" spans="1:5" s="20" customFormat="1" ht="57">
      <c r="A84" s="38"/>
      <c r="B84" s="35"/>
      <c r="C84" s="32" t="s">
        <v>87</v>
      </c>
      <c r="D84" s="23">
        <v>50000</v>
      </c>
      <c r="E84" s="23">
        <v>0</v>
      </c>
    </row>
    <row r="85" spans="1:5" s="20" customFormat="1" ht="15">
      <c r="A85" s="40"/>
      <c r="B85" s="41"/>
      <c r="C85" s="63"/>
      <c r="D85" s="45"/>
      <c r="E85" s="45"/>
    </row>
    <row r="86" spans="1:5" s="20" customFormat="1" ht="19.5">
      <c r="A86" s="66" t="s">
        <v>88</v>
      </c>
      <c r="B86" s="66"/>
      <c r="C86" s="66"/>
      <c r="D86" s="69">
        <f>D87</f>
        <v>15304598</v>
      </c>
      <c r="E86" s="70">
        <f>E87</f>
        <v>15799087</v>
      </c>
    </row>
    <row r="87" spans="1:5" s="20" customFormat="1" ht="15">
      <c r="A87" s="16">
        <v>1</v>
      </c>
      <c r="B87" s="16" t="s">
        <v>89</v>
      </c>
      <c r="C87" s="71"/>
      <c r="D87" s="72">
        <f>D88+D90+D92+D94</f>
        <v>15304598</v>
      </c>
      <c r="E87" s="72">
        <f>E88+E90+E92+E94</f>
        <v>15799087</v>
      </c>
    </row>
    <row r="88" spans="1:5" s="20" customFormat="1" ht="64.5" customHeight="1">
      <c r="A88" s="24"/>
      <c r="B88" s="35" t="s">
        <v>90</v>
      </c>
      <c r="C88" s="34"/>
      <c r="D88" s="37">
        <f>D89</f>
        <v>13879815</v>
      </c>
      <c r="E88" s="37">
        <f>E89</f>
        <v>14572289</v>
      </c>
    </row>
    <row r="89" spans="1:5" s="20" customFormat="1" ht="23.25">
      <c r="A89" s="24"/>
      <c r="B89" s="24"/>
      <c r="C89" s="32" t="s">
        <v>91</v>
      </c>
      <c r="D89" s="23">
        <v>13879815</v>
      </c>
      <c r="E89" s="23">
        <v>14572289</v>
      </c>
    </row>
    <row r="90" spans="1:5" s="20" customFormat="1" ht="67.5" customHeight="1">
      <c r="A90" s="24"/>
      <c r="B90" s="35" t="s">
        <v>92</v>
      </c>
      <c r="C90" s="34"/>
      <c r="D90" s="37">
        <f>D91</f>
        <v>43693</v>
      </c>
      <c r="E90" s="65">
        <f>E91</f>
        <v>0</v>
      </c>
    </row>
    <row r="91" spans="1:5" s="20" customFormat="1" ht="23.25">
      <c r="A91" s="24"/>
      <c r="B91" s="24"/>
      <c r="C91" s="32" t="s">
        <v>93</v>
      </c>
      <c r="D91" s="23">
        <v>43693</v>
      </c>
      <c r="E91" s="28">
        <v>0</v>
      </c>
    </row>
    <row r="92" spans="1:5" s="20" customFormat="1" ht="29.25">
      <c r="A92" s="24"/>
      <c r="B92" s="35" t="s">
        <v>94</v>
      </c>
      <c r="C92" s="34"/>
      <c r="D92" s="65">
        <f>D93</f>
        <v>0</v>
      </c>
      <c r="E92" s="37">
        <f>E93</f>
        <v>288477</v>
      </c>
    </row>
    <row r="93" spans="1:5" s="20" customFormat="1" ht="23.25">
      <c r="A93" s="24"/>
      <c r="B93" s="24"/>
      <c r="C93" s="32" t="s">
        <v>95</v>
      </c>
      <c r="D93" s="28">
        <v>0</v>
      </c>
      <c r="E93" s="23">
        <v>288477</v>
      </c>
    </row>
    <row r="94" spans="1:5" s="20" customFormat="1" ht="29.25">
      <c r="A94" s="24"/>
      <c r="B94" s="35" t="s">
        <v>96</v>
      </c>
      <c r="C94" s="32"/>
      <c r="D94" s="37">
        <f>D95</f>
        <v>1381090</v>
      </c>
      <c r="E94" s="37">
        <f>E95</f>
        <v>938321</v>
      </c>
    </row>
    <row r="95" spans="1:5" s="20" customFormat="1" ht="23.25">
      <c r="A95" s="62"/>
      <c r="B95" s="62"/>
      <c r="C95" s="63" t="s">
        <v>97</v>
      </c>
      <c r="D95" s="45">
        <v>1381090</v>
      </c>
      <c r="E95" s="45">
        <v>938321</v>
      </c>
    </row>
    <row r="96" spans="1:5" s="20" customFormat="1" ht="42.75" customHeight="1">
      <c r="A96" s="73" t="s">
        <v>98</v>
      </c>
      <c r="B96" s="73"/>
      <c r="C96" s="73"/>
      <c r="D96" s="69">
        <f>D97+D100+D103</f>
        <v>5757938</v>
      </c>
      <c r="E96" s="70">
        <f>E97+E100+E103</f>
        <v>9318493</v>
      </c>
    </row>
    <row r="97" spans="1:5" s="20" customFormat="1" ht="50.25">
      <c r="A97" s="76">
        <v>1</v>
      </c>
      <c r="B97" s="77" t="s">
        <v>99</v>
      </c>
      <c r="C97" s="78"/>
      <c r="D97" s="72">
        <f>D98</f>
        <v>171970</v>
      </c>
      <c r="E97" s="72">
        <f>E98</f>
        <v>176560</v>
      </c>
    </row>
    <row r="98" spans="1:5" s="20" customFormat="1" ht="19.5">
      <c r="A98" s="79"/>
      <c r="B98" s="35" t="s">
        <v>100</v>
      </c>
      <c r="C98" s="32"/>
      <c r="D98" s="37">
        <f>D99</f>
        <v>171970</v>
      </c>
      <c r="E98" s="37">
        <f>E99</f>
        <v>176560</v>
      </c>
    </row>
    <row r="99" spans="1:5" s="20" customFormat="1" ht="57">
      <c r="A99" s="79"/>
      <c r="B99" s="38"/>
      <c r="C99" s="32" t="s">
        <v>101</v>
      </c>
      <c r="D99" s="23">
        <v>171970</v>
      </c>
      <c r="E99" s="23">
        <v>176560</v>
      </c>
    </row>
    <row r="100" spans="1:5" s="20" customFormat="1" ht="79.5" customHeight="1">
      <c r="A100" s="33">
        <v>2</v>
      </c>
      <c r="B100" s="80" t="s">
        <v>102</v>
      </c>
      <c r="C100" s="32"/>
      <c r="D100" s="81">
        <f>D101</f>
        <v>6248</v>
      </c>
      <c r="E100" s="81">
        <f>E101</f>
        <v>6161</v>
      </c>
    </row>
    <row r="101" spans="1:5" s="20" customFormat="1" ht="63" customHeight="1">
      <c r="A101" s="38"/>
      <c r="B101" s="82" t="s">
        <v>103</v>
      </c>
      <c r="C101" s="32"/>
      <c r="D101" s="37">
        <f>D102</f>
        <v>6248</v>
      </c>
      <c r="E101" s="37">
        <f>E102</f>
        <v>6161</v>
      </c>
    </row>
    <row r="102" spans="1:5" s="20" customFormat="1" ht="69.75" customHeight="1">
      <c r="A102" s="38"/>
      <c r="B102" s="35"/>
      <c r="C102" s="32" t="s">
        <v>104</v>
      </c>
      <c r="D102" s="23">
        <v>6248</v>
      </c>
      <c r="E102" s="23">
        <v>6161</v>
      </c>
    </row>
    <row r="103" spans="1:5" s="20" customFormat="1" ht="33.75">
      <c r="A103" s="33">
        <v>3</v>
      </c>
      <c r="B103" s="83" t="s">
        <v>105</v>
      </c>
      <c r="C103" s="32"/>
      <c r="D103" s="81">
        <f>D104+D107+D111+D109</f>
        <v>5579720</v>
      </c>
      <c r="E103" s="81">
        <f>E104+E107+E111+E109</f>
        <v>9135772</v>
      </c>
    </row>
    <row r="104" spans="1:5" s="20" customFormat="1" ht="99.75" customHeight="1">
      <c r="A104" s="38"/>
      <c r="B104" s="82" t="s">
        <v>106</v>
      </c>
      <c r="C104" s="36"/>
      <c r="D104" s="37">
        <f>D105+D106</f>
        <v>4303069</v>
      </c>
      <c r="E104" s="37">
        <f>E105</f>
        <v>8064310</v>
      </c>
    </row>
    <row r="105" spans="1:5" s="20" customFormat="1" ht="57">
      <c r="A105" s="38"/>
      <c r="B105" s="84"/>
      <c r="C105" s="32" t="s">
        <v>107</v>
      </c>
      <c r="D105" s="23">
        <v>4291669</v>
      </c>
      <c r="E105" s="23">
        <v>8064310</v>
      </c>
    </row>
    <row r="106" spans="1:5" s="20" customFormat="1" ht="57">
      <c r="A106" s="38"/>
      <c r="B106" s="84"/>
      <c r="C106" s="32" t="s">
        <v>108</v>
      </c>
      <c r="D106" s="23">
        <v>11400</v>
      </c>
      <c r="E106" s="23"/>
    </row>
    <row r="107" spans="1:5" s="20" customFormat="1" ht="119.25" customHeight="1">
      <c r="A107" s="38"/>
      <c r="B107" s="82" t="s">
        <v>109</v>
      </c>
      <c r="C107" s="36"/>
      <c r="D107" s="37">
        <f>D108</f>
        <v>125172</v>
      </c>
      <c r="E107" s="37">
        <f>E108</f>
        <v>139600</v>
      </c>
    </row>
    <row r="108" spans="1:5" s="20" customFormat="1" ht="71.25" customHeight="1">
      <c r="A108" s="38"/>
      <c r="B108" s="84"/>
      <c r="C108" s="32" t="s">
        <v>110</v>
      </c>
      <c r="D108" s="23">
        <v>125172</v>
      </c>
      <c r="E108" s="23">
        <v>139600</v>
      </c>
    </row>
    <row r="109" spans="1:5" s="20" customFormat="1" ht="81" customHeight="1">
      <c r="A109" s="38"/>
      <c r="B109" s="82" t="s">
        <v>111</v>
      </c>
      <c r="C109" s="36"/>
      <c r="D109" s="37">
        <f>D110</f>
        <v>940201</v>
      </c>
      <c r="E109" s="37">
        <f>E110</f>
        <v>931862</v>
      </c>
    </row>
    <row r="110" spans="1:5" s="20" customFormat="1" ht="81.75" customHeight="1">
      <c r="A110" s="38"/>
      <c r="B110" s="84"/>
      <c r="C110" s="32" t="s">
        <v>112</v>
      </c>
      <c r="D110" s="23">
        <v>940201</v>
      </c>
      <c r="E110" s="23">
        <v>931862</v>
      </c>
    </row>
    <row r="111" spans="1:5" s="20" customFormat="1" ht="40.5" customHeight="1">
      <c r="A111" s="38"/>
      <c r="B111" s="82" t="s">
        <v>113</v>
      </c>
      <c r="C111" s="20"/>
      <c r="D111" s="37">
        <f>D112</f>
        <v>211278</v>
      </c>
      <c r="E111" s="65">
        <f>E112</f>
        <v>0</v>
      </c>
    </row>
    <row r="112" spans="1:5" s="20" customFormat="1" ht="57">
      <c r="A112" s="40"/>
      <c r="B112" s="85"/>
      <c r="C112" s="63" t="s">
        <v>114</v>
      </c>
      <c r="D112" s="45">
        <v>211278</v>
      </c>
      <c r="E112" s="86">
        <v>0</v>
      </c>
    </row>
    <row r="113" spans="1:5" s="2" customFormat="1" ht="87.75" customHeight="1">
      <c r="A113" s="73" t="s">
        <v>115</v>
      </c>
      <c r="B113" s="73"/>
      <c r="C113" s="73"/>
      <c r="D113" s="69">
        <f>D114</f>
        <v>2000</v>
      </c>
      <c r="E113" s="70">
        <f>E114</f>
        <v>10000</v>
      </c>
    </row>
    <row r="114" spans="1:5" s="2" customFormat="1" ht="45.75" customHeight="1">
      <c r="A114" s="16"/>
      <c r="B114" s="77" t="s">
        <v>116</v>
      </c>
      <c r="C114" s="20"/>
      <c r="D114" s="72">
        <f>D115</f>
        <v>2000</v>
      </c>
      <c r="E114" s="72">
        <f>E115</f>
        <v>10000</v>
      </c>
    </row>
    <row r="115" spans="1:5" s="2" customFormat="1" ht="38.25" customHeight="1">
      <c r="A115" s="24"/>
      <c r="B115" s="35" t="s">
        <v>117</v>
      </c>
      <c r="C115" s="32"/>
      <c r="D115" s="64">
        <f>D116</f>
        <v>2000</v>
      </c>
      <c r="E115" s="64">
        <f>E116</f>
        <v>10000</v>
      </c>
    </row>
    <row r="116" spans="1:5" s="2" customFormat="1" ht="60.75" customHeight="1">
      <c r="A116" s="62"/>
      <c r="B116" s="40"/>
      <c r="C116" s="63" t="s">
        <v>118</v>
      </c>
      <c r="D116" s="45">
        <v>2000</v>
      </c>
      <c r="E116" s="45">
        <v>10000</v>
      </c>
    </row>
    <row r="117" spans="1:5" s="2" customFormat="1" ht="65.25" customHeight="1">
      <c r="A117" s="73" t="s">
        <v>119</v>
      </c>
      <c r="B117" s="73"/>
      <c r="C117" s="73"/>
      <c r="D117" s="69">
        <f>D121</f>
        <v>588541</v>
      </c>
      <c r="E117" s="70">
        <f>E121+E118</f>
        <v>655667</v>
      </c>
    </row>
    <row r="118" spans="1:5" s="2" customFormat="1" ht="33.75">
      <c r="A118" s="16">
        <v>1</v>
      </c>
      <c r="B118" s="77" t="s">
        <v>120</v>
      </c>
      <c r="C118" s="20"/>
      <c r="D118" s="72">
        <f>D119</f>
        <v>0</v>
      </c>
      <c r="E118" s="72">
        <f>E119</f>
        <v>15287</v>
      </c>
    </row>
    <row r="119" spans="1:5" s="2" customFormat="1" ht="63" customHeight="1">
      <c r="A119" s="24"/>
      <c r="B119" s="35" t="s">
        <v>121</v>
      </c>
      <c r="C119" s="32"/>
      <c r="D119" s="64">
        <f>D120</f>
        <v>0</v>
      </c>
      <c r="E119" s="64">
        <f>E120</f>
        <v>15287</v>
      </c>
    </row>
    <row r="120" spans="1:5" s="2" customFormat="1" ht="40.5" customHeight="1">
      <c r="A120" s="24"/>
      <c r="B120" s="38"/>
      <c r="C120" s="32" t="s">
        <v>122</v>
      </c>
      <c r="D120" s="23"/>
      <c r="E120" s="23">
        <v>15287</v>
      </c>
    </row>
    <row r="121" spans="1:5" s="2" customFormat="1" ht="33.75">
      <c r="A121" s="33">
        <v>2</v>
      </c>
      <c r="B121" s="83" t="s">
        <v>123</v>
      </c>
      <c r="C121" s="32"/>
      <c r="D121" s="81">
        <f>D122+D124+D126</f>
        <v>588541</v>
      </c>
      <c r="E121" s="81">
        <f>E122+E124</f>
        <v>640380</v>
      </c>
    </row>
    <row r="122" spans="1:5" s="2" customFormat="1" ht="43.5">
      <c r="A122" s="38"/>
      <c r="B122" s="82" t="s">
        <v>124</v>
      </c>
      <c r="C122" s="36"/>
      <c r="D122" s="37">
        <f>D123</f>
        <v>85000</v>
      </c>
      <c r="E122" s="37">
        <f>E123</f>
        <v>38400</v>
      </c>
    </row>
    <row r="123" spans="1:5" s="2" customFormat="1" ht="34.5">
      <c r="A123" s="38"/>
      <c r="B123" s="84"/>
      <c r="C123" s="32" t="s">
        <v>125</v>
      </c>
      <c r="D123" s="23">
        <v>85000</v>
      </c>
      <c r="E123" s="23">
        <v>38400</v>
      </c>
    </row>
    <row r="124" spans="1:5" s="2" customFormat="1" ht="29.25">
      <c r="A124" s="38"/>
      <c r="B124" s="82" t="s">
        <v>126</v>
      </c>
      <c r="C124" s="20"/>
      <c r="D124" s="37">
        <f>D125</f>
        <v>373834</v>
      </c>
      <c r="E124" s="37">
        <f>E125</f>
        <v>601980</v>
      </c>
    </row>
    <row r="125" spans="1:5" s="2" customFormat="1" ht="34.5">
      <c r="A125" s="38"/>
      <c r="B125" s="84"/>
      <c r="C125" s="32" t="s">
        <v>127</v>
      </c>
      <c r="D125" s="23">
        <v>373834</v>
      </c>
      <c r="E125" s="23">
        <v>601980</v>
      </c>
    </row>
    <row r="126" spans="1:5" s="2" customFormat="1" ht="58.5" customHeight="1">
      <c r="A126" s="38"/>
      <c r="B126" s="82" t="s">
        <v>128</v>
      </c>
      <c r="C126" s="32"/>
      <c r="D126" s="37">
        <f>D127</f>
        <v>129707</v>
      </c>
      <c r="E126" s="65">
        <f>E127</f>
        <v>0</v>
      </c>
    </row>
    <row r="127" spans="1:5" s="2" customFormat="1" ht="34.5">
      <c r="A127" s="38"/>
      <c r="B127" s="84"/>
      <c r="C127" s="32" t="s">
        <v>129</v>
      </c>
      <c r="D127" s="23">
        <v>129707</v>
      </c>
      <c r="E127" s="28">
        <v>0</v>
      </c>
    </row>
    <row r="128" spans="1:5" s="2" customFormat="1" ht="15">
      <c r="A128" s="43"/>
      <c r="B128" s="87"/>
      <c r="C128" s="88"/>
      <c r="D128" s="89"/>
      <c r="E128" s="90"/>
    </row>
    <row r="129" spans="1:5" s="2" customFormat="1" ht="60.75" customHeight="1">
      <c r="A129" s="73" t="s">
        <v>130</v>
      </c>
      <c r="B129" s="73"/>
      <c r="C129" s="73"/>
      <c r="D129" s="91">
        <f>D130</f>
        <v>0</v>
      </c>
      <c r="E129" s="92">
        <f>E130</f>
        <v>10000</v>
      </c>
    </row>
    <row r="130" spans="1:5" s="2" customFormat="1" ht="44.25" customHeight="1">
      <c r="A130" s="16">
        <v>1</v>
      </c>
      <c r="B130" s="16" t="s">
        <v>131</v>
      </c>
      <c r="C130" s="71"/>
      <c r="D130" s="93">
        <f>D131</f>
        <v>0</v>
      </c>
      <c r="E130" s="19">
        <f>E131</f>
        <v>10000</v>
      </c>
    </row>
    <row r="131" spans="1:5" s="2" customFormat="1" ht="15">
      <c r="A131" s="38"/>
      <c r="B131" s="35" t="s">
        <v>132</v>
      </c>
      <c r="C131" s="32"/>
      <c r="D131" s="65">
        <f>D132</f>
        <v>0</v>
      </c>
      <c r="E131" s="37">
        <f>E132</f>
        <v>10000</v>
      </c>
    </row>
    <row r="132" spans="1:5" s="2" customFormat="1" ht="45.75">
      <c r="A132" s="94"/>
      <c r="B132" s="95"/>
      <c r="C132" s="96" t="s">
        <v>133</v>
      </c>
      <c r="D132" s="97">
        <v>0</v>
      </c>
      <c r="E132" s="98">
        <v>10000</v>
      </c>
    </row>
    <row r="133" spans="1:5" s="2" customFormat="1" ht="36.75">
      <c r="A133" s="99" t="s">
        <v>134</v>
      </c>
      <c r="B133" s="99"/>
      <c r="C133" s="99"/>
      <c r="D133" s="102">
        <f>D134+D137+D140</f>
        <v>500000</v>
      </c>
      <c r="E133" s="102">
        <f>E134+E137+E140</f>
        <v>2609042</v>
      </c>
    </row>
    <row r="134" spans="1:5" s="2" customFormat="1" ht="33.75">
      <c r="A134" s="103" t="s">
        <v>135</v>
      </c>
      <c r="B134" s="17" t="s">
        <v>136</v>
      </c>
      <c r="C134" s="18"/>
      <c r="D134" s="104">
        <f>D135</f>
        <v>0</v>
      </c>
      <c r="E134" s="72">
        <f>E135</f>
        <v>1415634</v>
      </c>
    </row>
    <row r="135" spans="1:5" s="2" customFormat="1" ht="29.25">
      <c r="A135" s="105"/>
      <c r="B135" s="21" t="s">
        <v>137</v>
      </c>
      <c r="C135" s="2"/>
      <c r="D135" s="106">
        <f>D136</f>
        <v>0</v>
      </c>
      <c r="E135" s="37">
        <f>E136</f>
        <v>1415634</v>
      </c>
    </row>
    <row r="136" spans="1:5" s="2" customFormat="1" ht="34.5">
      <c r="A136" s="105"/>
      <c r="B136" s="21"/>
      <c r="C136" s="107" t="s">
        <v>138</v>
      </c>
      <c r="D136" s="108">
        <v>0</v>
      </c>
      <c r="E136" s="23">
        <v>1415634</v>
      </c>
    </row>
    <row r="137" spans="1:5" s="2" customFormat="1" ht="33.75">
      <c r="A137" s="33" t="s">
        <v>139</v>
      </c>
      <c r="B137" s="25" t="s">
        <v>140</v>
      </c>
      <c r="C137" s="26"/>
      <c r="D137" s="109">
        <f>D138</f>
        <v>0</v>
      </c>
      <c r="E137" s="81">
        <f>E138</f>
        <v>693408</v>
      </c>
    </row>
    <row r="138" spans="1:5" s="2" customFormat="1" ht="15">
      <c r="A138" s="21"/>
      <c r="B138" s="21" t="s">
        <v>141</v>
      </c>
      <c r="C138" s="2"/>
      <c r="D138" s="106">
        <f>D139</f>
        <v>0</v>
      </c>
      <c r="E138" s="37">
        <f>E139</f>
        <v>0</v>
      </c>
    </row>
    <row r="139" spans="1:5" s="2" customFormat="1" ht="23.25">
      <c r="A139" s="21"/>
      <c r="B139" s="21"/>
      <c r="C139" s="107" t="s">
        <v>142</v>
      </c>
      <c r="D139" s="110">
        <v>0</v>
      </c>
      <c r="E139" s="111">
        <v>693408</v>
      </c>
    </row>
    <row r="140" spans="1:5" s="2" customFormat="1" ht="33.75">
      <c r="A140" s="33" t="s">
        <v>143</v>
      </c>
      <c r="B140" s="33" t="s">
        <v>144</v>
      </c>
      <c r="C140" s="112"/>
      <c r="D140" s="113">
        <f>D141</f>
        <v>0</v>
      </c>
      <c r="E140" s="114">
        <f>E141</f>
        <v>0</v>
      </c>
    </row>
    <row r="141" spans="1:5" s="2" customFormat="1" ht="15">
      <c r="A141" s="24"/>
      <c r="B141" s="35" t="s">
        <v>145</v>
      </c>
      <c r="C141" s="34"/>
      <c r="D141" s="115">
        <f>D142</f>
        <v>0</v>
      </c>
      <c r="E141" s="116">
        <f>E142</f>
        <v>0</v>
      </c>
    </row>
    <row r="142" spans="1:5" s="2" customFormat="1" ht="23.25">
      <c r="A142" s="117"/>
      <c r="B142" s="118"/>
      <c r="C142" s="119" t="s">
        <v>146</v>
      </c>
      <c r="D142" s="120">
        <v>500000</v>
      </c>
      <c r="E142" s="121">
        <v>500000</v>
      </c>
    </row>
    <row r="143" spans="1:5" s="2" customFormat="1" ht="17.25">
      <c r="A143" s="122"/>
      <c r="B143" s="123" t="s">
        <v>147</v>
      </c>
      <c r="C143" s="123"/>
      <c r="D143" s="125">
        <f>D11+D86+D96+D113+D117+D129+D133</f>
        <v>48537286</v>
      </c>
      <c r="E143" s="126">
        <f>E11+E86+E96+E113+E117+E129+E133</f>
        <v>53865029</v>
      </c>
    </row>
    <row r="144" s="2" customFormat="1" ht="15">
      <c r="C144" s="3"/>
    </row>
    <row r="145" spans="3:4" s="2" customFormat="1" ht="15">
      <c r="C145" s="3"/>
      <c r="D145" s="2" t="s">
        <v>148</v>
      </c>
    </row>
    <row r="146" s="2" customFormat="1" ht="15">
      <c r="C146" s="3"/>
    </row>
    <row r="147" spans="3:4" s="2" customFormat="1" ht="15">
      <c r="C147" s="3"/>
      <c r="D147" s="2" t="s">
        <v>149</v>
      </c>
    </row>
  </sheetData>
  <mergeCells count="14">
    <mergeCell ref="A6:E6"/>
    <mergeCell ref="A8:A9"/>
    <mergeCell ref="B8:B9"/>
    <mergeCell ref="C8:C9"/>
    <mergeCell ref="D8:D9"/>
    <mergeCell ref="E8:E9"/>
    <mergeCell ref="A11:C11"/>
    <mergeCell ref="A86:C86"/>
    <mergeCell ref="A96:C96"/>
    <mergeCell ref="A113:C113"/>
    <mergeCell ref="A117:C117"/>
    <mergeCell ref="A129:C129"/>
    <mergeCell ref="A133:C133"/>
    <mergeCell ref="B143:C143"/>
  </mergeCells>
  <printOptions horizontalCentered="1" verticalCentered="1"/>
  <pageMargins left="1.1812500000000001" right="0.3541666666666667" top="0.39375" bottom="0.47222222222222227" header="0.39375" footer="0.31527777777777777"/>
  <pageSetup fitToHeight="0" horizontalDpi="300" verticalDpi="300" orientation="portrait" paperSize="9" scale="76"/>
  <headerFooter alignWithMargins="0">
    <oddHeader>&amp;CStrona &amp;P</oddHeader>
  </headerFooter>
  <rowBreaks count="5" manualBreakCount="5">
    <brk id="29" max="255" man="1"/>
    <brk id="57" max="255" man="1"/>
    <brk id="85" max="255" man="1"/>
    <brk id="106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workbookViewId="0" topLeftCell="F1">
      <selection activeCell="G102" sqref="G102"/>
    </sheetView>
  </sheetViews>
  <sheetFormatPr defaultColWidth="9.00390625" defaultRowHeight="12.75"/>
  <cols>
    <col min="1" max="1" width="5.25390625" style="2" customWidth="1"/>
    <col min="2" max="2" width="34.25390625" style="2" customWidth="1"/>
    <col min="3" max="3" width="8.625" style="2" customWidth="1"/>
    <col min="4" max="4" width="11.125" style="2" customWidth="1"/>
    <col min="5" max="5" width="15.00390625" style="2" customWidth="1"/>
    <col min="6" max="6" width="14.00390625" style="2" customWidth="1"/>
    <col min="7" max="7" width="15.25390625" style="2" customWidth="1"/>
    <col min="8" max="8" width="14.75390625" style="2" customWidth="1"/>
    <col min="9" max="9" width="12.875" style="2" customWidth="1"/>
    <col min="10" max="10" width="10.625" style="2" customWidth="1"/>
    <col min="11" max="11" width="14.875" style="2" customWidth="1"/>
    <col min="12" max="12" width="15.00390625" style="2" customWidth="1"/>
    <col min="13" max="256" width="9.125" style="2" customWidth="1"/>
  </cols>
  <sheetData>
    <row r="1" s="2" customFormat="1" ht="15">
      <c r="I1" s="2" t="s">
        <v>150</v>
      </c>
    </row>
    <row r="2" s="2" customFormat="1" ht="15">
      <c r="I2" s="2" t="s">
        <v>151</v>
      </c>
    </row>
    <row r="3" spans="4:9" s="2" customFormat="1" ht="15">
      <c r="D3" s="127"/>
      <c r="E3" s="127"/>
      <c r="F3" s="127"/>
      <c r="G3" s="127"/>
      <c r="I3" s="2" t="s">
        <v>152</v>
      </c>
    </row>
    <row r="4" s="2" customFormat="1" ht="15">
      <c r="I4" s="2" t="s">
        <v>153</v>
      </c>
    </row>
    <row r="5" s="2" customFormat="1" ht="15"/>
    <row r="6" spans="1:11" s="2" customFormat="1" ht="15.75" customHeight="1">
      <c r="A6" s="128" t="s">
        <v>154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="2" customFormat="1" ht="15">
      <c r="K7" s="6" t="s">
        <v>155</v>
      </c>
    </row>
    <row r="8" spans="1:11" s="131" customFormat="1" ht="12.75">
      <c r="A8" s="129" t="s">
        <v>156</v>
      </c>
      <c r="B8" s="7" t="s">
        <v>157</v>
      </c>
      <c r="C8" s="130" t="s">
        <v>158</v>
      </c>
      <c r="D8" s="130"/>
      <c r="E8" s="130" t="s">
        <v>159</v>
      </c>
      <c r="F8" s="130"/>
      <c r="G8" s="130"/>
      <c r="H8" s="130"/>
      <c r="I8" s="130"/>
      <c r="J8" s="130"/>
      <c r="K8" s="130"/>
    </row>
    <row r="9" spans="1:11" s="131" customFormat="1" ht="16.5" customHeight="1">
      <c r="A9" s="129"/>
      <c r="B9" s="7"/>
      <c r="C9" s="130" t="s">
        <v>160</v>
      </c>
      <c r="D9" s="130" t="s">
        <v>161</v>
      </c>
      <c r="E9" s="7" t="s">
        <v>162</v>
      </c>
      <c r="F9" s="130" t="s">
        <v>163</v>
      </c>
      <c r="G9" s="130"/>
      <c r="H9" s="130"/>
      <c r="I9" s="130"/>
      <c r="J9" s="130"/>
      <c r="K9" s="7" t="s">
        <v>164</v>
      </c>
    </row>
    <row r="10" spans="1:11" s="133" customFormat="1" ht="15" customHeight="1">
      <c r="A10" s="129"/>
      <c r="B10" s="7"/>
      <c r="C10" s="130"/>
      <c r="D10" s="130"/>
      <c r="E10" s="7"/>
      <c r="F10" s="7" t="s">
        <v>165</v>
      </c>
      <c r="G10" s="7" t="s">
        <v>166</v>
      </c>
      <c r="H10" s="7"/>
      <c r="I10" s="7"/>
      <c r="J10" s="7"/>
      <c r="K10" s="7"/>
    </row>
    <row r="11" spans="1:11" s="133" customFormat="1" ht="42" customHeight="1">
      <c r="A11" s="129"/>
      <c r="B11" s="7"/>
      <c r="C11" s="130"/>
      <c r="D11" s="130"/>
      <c r="E11" s="7"/>
      <c r="F11" s="7"/>
      <c r="G11" s="135" t="s">
        <v>167</v>
      </c>
      <c r="H11" s="7" t="s">
        <v>168</v>
      </c>
      <c r="I11" s="7" t="s">
        <v>169</v>
      </c>
      <c r="J11" s="135" t="s">
        <v>170</v>
      </c>
      <c r="K11" s="7"/>
    </row>
    <row r="12" spans="1:11" s="11" customFormat="1" ht="10.5">
      <c r="A12" s="136">
        <v>1</v>
      </c>
      <c r="B12" s="136">
        <v>2</v>
      </c>
      <c r="C12" s="136">
        <v>3</v>
      </c>
      <c r="D12" s="136">
        <v>4</v>
      </c>
      <c r="E12" s="136">
        <v>5</v>
      </c>
      <c r="F12" s="136">
        <v>6</v>
      </c>
      <c r="G12" s="136">
        <v>7</v>
      </c>
      <c r="H12" s="136">
        <v>8</v>
      </c>
      <c r="I12" s="136">
        <v>9</v>
      </c>
      <c r="J12" s="136">
        <v>10</v>
      </c>
      <c r="K12" s="136">
        <v>11</v>
      </c>
    </row>
    <row r="13" spans="1:11" s="141" customFormat="1" ht="33.75">
      <c r="A13" s="137" t="s">
        <v>171</v>
      </c>
      <c r="B13" s="138" t="s">
        <v>172</v>
      </c>
      <c r="C13" s="139"/>
      <c r="D13" s="139"/>
      <c r="E13" s="140">
        <f>E18+E22+E30+E34+E39+E43+E46+E49+E52+E60+E63+E70+E74+E82+E88+E93+E25</f>
        <v>47195620</v>
      </c>
      <c r="F13" s="140">
        <f>F18+F22+F30+F34+F39+F43+F46+F49+F52+F60+F63+F70+F74+F82+F88+F93+F25</f>
        <v>34400572</v>
      </c>
      <c r="G13" s="140">
        <f>G18+G22+G30+G34+G39+G43+G46+G49+G52+G60+G63+G70+G74+G82+G88+G93+G25</f>
        <v>19770250</v>
      </c>
      <c r="H13" s="140">
        <f>H18+H22+H30+H34+H39+H43+H46+H49+H52+H60+H63+H70+H74+H82+H88+H93+H25</f>
        <v>4176000</v>
      </c>
      <c r="I13" s="140">
        <f>I18+I22+I30+I34+I39+I43+I46+I49+I52+I60+I63+I70+I74+I82+I88+I93+I25</f>
        <v>80000</v>
      </c>
      <c r="J13" s="140">
        <f>J18+J22+J30+J34+J39+J43+J46+J49+J52+J60+J63+J70+J74+J82+J88+J93+J25</f>
        <v>0</v>
      </c>
      <c r="K13" s="140">
        <f>K18+K22+K30+K34+K39+K43+K46+K49+K52+K60+K63+K70+K74+K82+K88+K93+K25</f>
        <v>12795048</v>
      </c>
    </row>
    <row r="14" spans="1:11" s="2" customFormat="1" ht="15">
      <c r="A14" s="142"/>
      <c r="B14" s="143" t="s">
        <v>173</v>
      </c>
      <c r="C14" s="24" t="s">
        <v>174</v>
      </c>
      <c r="D14" s="24"/>
      <c r="E14" s="144"/>
      <c r="F14" s="144"/>
      <c r="G14" s="144"/>
      <c r="H14" s="144"/>
      <c r="I14" s="144"/>
      <c r="J14" s="144"/>
      <c r="K14" s="144"/>
    </row>
    <row r="15" spans="1:11" s="2" customFormat="1" ht="23.25">
      <c r="A15" s="142"/>
      <c r="B15" s="145" t="s">
        <v>175</v>
      </c>
      <c r="C15" s="42"/>
      <c r="D15" s="146" t="s">
        <v>176</v>
      </c>
      <c r="E15" s="147">
        <v>1904608</v>
      </c>
      <c r="F15" s="148"/>
      <c r="G15" s="148"/>
      <c r="H15" s="148"/>
      <c r="I15" s="148"/>
      <c r="J15" s="148"/>
      <c r="K15" s="148">
        <v>1904608</v>
      </c>
    </row>
    <row r="16" spans="1:11" s="2" customFormat="1" ht="15">
      <c r="A16" s="142"/>
      <c r="B16" s="145" t="s">
        <v>177</v>
      </c>
      <c r="C16" s="42"/>
      <c r="D16" s="42" t="s">
        <v>178</v>
      </c>
      <c r="E16" s="148">
        <v>7000</v>
      </c>
      <c r="F16" s="148">
        <v>7000</v>
      </c>
      <c r="G16" s="148"/>
      <c r="H16" s="148"/>
      <c r="I16" s="148"/>
      <c r="J16" s="148"/>
      <c r="K16" s="148"/>
    </row>
    <row r="17" spans="1:11" s="2" customFormat="1" ht="15">
      <c r="A17" s="142"/>
      <c r="B17" s="145" t="s">
        <v>179</v>
      </c>
      <c r="C17" s="42"/>
      <c r="D17" s="42" t="s">
        <v>180</v>
      </c>
      <c r="E17" s="148">
        <v>13000</v>
      </c>
      <c r="F17" s="148">
        <v>13000</v>
      </c>
      <c r="G17" s="148"/>
      <c r="H17" s="148"/>
      <c r="I17" s="148"/>
      <c r="J17" s="148"/>
      <c r="K17" s="148"/>
    </row>
    <row r="18" spans="1:11" s="2" customFormat="1" ht="15">
      <c r="A18" s="149"/>
      <c r="B18" s="150" t="s">
        <v>181</v>
      </c>
      <c r="C18" s="38"/>
      <c r="D18" s="38"/>
      <c r="E18" s="144">
        <f>SUM(E15:E17)</f>
        <v>0</v>
      </c>
      <c r="F18" s="144">
        <f>SUM(F15:F17)</f>
        <v>20000</v>
      </c>
      <c r="G18" s="144">
        <f>SUM(G15:G17)</f>
        <v>0</v>
      </c>
      <c r="H18" s="144">
        <f>SUM(H15:H17)</f>
        <v>0</v>
      </c>
      <c r="I18" s="144">
        <f>SUM(I15:I17)</f>
        <v>0</v>
      </c>
      <c r="J18" s="144">
        <f>SUM(J15:J17)</f>
        <v>0</v>
      </c>
      <c r="K18" s="144">
        <f>SUM(K15:K17)</f>
        <v>1904608</v>
      </c>
    </row>
    <row r="19" spans="1:11" s="2" customFormat="1" ht="15">
      <c r="A19" s="142"/>
      <c r="B19" s="151" t="s">
        <v>182</v>
      </c>
      <c r="C19" s="152">
        <v>600</v>
      </c>
      <c r="D19" s="42"/>
      <c r="E19" s="148"/>
      <c r="F19" s="148"/>
      <c r="G19" s="148"/>
      <c r="H19" s="148"/>
      <c r="I19" s="148"/>
      <c r="J19" s="148"/>
      <c r="K19" s="148"/>
    </row>
    <row r="20" spans="1:11" s="2" customFormat="1" ht="15">
      <c r="A20" s="142"/>
      <c r="B20" s="153" t="s">
        <v>183</v>
      </c>
      <c r="C20" s="2"/>
      <c r="D20" s="42">
        <v>60016</v>
      </c>
      <c r="E20" s="148">
        <v>5424032</v>
      </c>
      <c r="F20" s="148">
        <v>750000</v>
      </c>
      <c r="G20" s="148"/>
      <c r="H20" s="148"/>
      <c r="I20" s="148"/>
      <c r="J20" s="148"/>
      <c r="K20" s="148">
        <v>4674032</v>
      </c>
    </row>
    <row r="21" spans="1:11" s="2" customFormat="1" ht="15">
      <c r="A21" s="142"/>
      <c r="B21" s="145" t="s">
        <v>184</v>
      </c>
      <c r="C21" s="2"/>
      <c r="D21" s="42">
        <v>60095</v>
      </c>
      <c r="E21" s="148">
        <v>951177</v>
      </c>
      <c r="F21" s="148"/>
      <c r="G21" s="148"/>
      <c r="H21" s="148"/>
      <c r="I21" s="148"/>
      <c r="J21" s="148"/>
      <c r="K21" s="148">
        <v>951177</v>
      </c>
    </row>
    <row r="22" spans="1:11" s="2" customFormat="1" ht="15">
      <c r="A22" s="149"/>
      <c r="B22" s="150" t="s">
        <v>185</v>
      </c>
      <c r="C22" s="24"/>
      <c r="D22" s="24"/>
      <c r="E22" s="144">
        <f>E20+E21</f>
        <v>6375209</v>
      </c>
      <c r="F22" s="144">
        <f>F20+F21</f>
        <v>750000</v>
      </c>
      <c r="G22" s="144">
        <f>G20+G21</f>
        <v>0</v>
      </c>
      <c r="H22" s="144">
        <f>H20+H21</f>
        <v>0</v>
      </c>
      <c r="I22" s="144">
        <f>I20+I21</f>
        <v>0</v>
      </c>
      <c r="J22" s="144">
        <f>J20+J21</f>
        <v>0</v>
      </c>
      <c r="K22" s="144">
        <f>K20+K21</f>
        <v>5625209</v>
      </c>
    </row>
    <row r="23" spans="1:11" s="2" customFormat="1" ht="15">
      <c r="A23" s="142"/>
      <c r="B23" s="151" t="s">
        <v>186</v>
      </c>
      <c r="C23" s="152">
        <v>630</v>
      </c>
      <c r="D23" s="152"/>
      <c r="E23" s="154"/>
      <c r="F23" s="154"/>
      <c r="G23" s="154"/>
      <c r="H23" s="154"/>
      <c r="I23" s="154"/>
      <c r="J23" s="154"/>
      <c r="K23" s="154"/>
    </row>
    <row r="24" spans="1:11" s="2" customFormat="1" ht="15">
      <c r="A24" s="142"/>
      <c r="B24" s="153" t="s">
        <v>187</v>
      </c>
      <c r="C24" s="152"/>
      <c r="D24" s="42">
        <v>63095</v>
      </c>
      <c r="E24" s="148">
        <v>15000</v>
      </c>
      <c r="F24" s="148"/>
      <c r="G24" s="148"/>
      <c r="H24" s="148"/>
      <c r="I24" s="148"/>
      <c r="J24" s="148"/>
      <c r="K24" s="148">
        <v>15000</v>
      </c>
    </row>
    <row r="25" spans="1:11" s="2" customFormat="1" ht="15">
      <c r="A25" s="149"/>
      <c r="B25" s="150" t="s">
        <v>188</v>
      </c>
      <c r="C25" s="24"/>
      <c r="D25" s="24"/>
      <c r="E25" s="144">
        <f>E24</f>
        <v>15000</v>
      </c>
      <c r="F25" s="144">
        <f>F24</f>
        <v>0</v>
      </c>
      <c r="G25" s="144">
        <f>G24</f>
        <v>0</v>
      </c>
      <c r="H25" s="144">
        <f>H24</f>
        <v>0</v>
      </c>
      <c r="I25" s="144">
        <f>I24</f>
        <v>0</v>
      </c>
      <c r="J25" s="144">
        <f>J24</f>
        <v>0</v>
      </c>
      <c r="K25" s="144">
        <f>K24</f>
        <v>15000</v>
      </c>
    </row>
    <row r="26" spans="1:11" s="2" customFormat="1" ht="15">
      <c r="A26" s="142"/>
      <c r="B26" s="151" t="s">
        <v>189</v>
      </c>
      <c r="C26" s="152">
        <v>700</v>
      </c>
      <c r="D26" s="42"/>
      <c r="E26" s="148"/>
      <c r="F26" s="148"/>
      <c r="G26" s="148"/>
      <c r="H26" s="148"/>
      <c r="I26" s="148"/>
      <c r="J26" s="148"/>
      <c r="K26" s="148"/>
    </row>
    <row r="27" spans="1:11" s="2" customFormat="1" ht="29.25">
      <c r="A27" s="142"/>
      <c r="B27" s="153" t="s">
        <v>190</v>
      </c>
      <c r="C27" s="2"/>
      <c r="D27" s="155">
        <v>70005</v>
      </c>
      <c r="E27" s="148">
        <v>560000</v>
      </c>
      <c r="F27" s="148">
        <v>160000</v>
      </c>
      <c r="G27" s="148">
        <v>25000</v>
      </c>
      <c r="H27" s="148"/>
      <c r="I27" s="148"/>
      <c r="J27" s="148"/>
      <c r="K27" s="148">
        <v>400000</v>
      </c>
    </row>
    <row r="28" spans="1:11" s="2" customFormat="1" ht="29.25">
      <c r="A28" s="142"/>
      <c r="B28" s="153" t="s">
        <v>191</v>
      </c>
      <c r="C28" s="2"/>
      <c r="D28" s="155">
        <v>70021</v>
      </c>
      <c r="E28" s="148">
        <v>50000</v>
      </c>
      <c r="F28" s="148"/>
      <c r="G28" s="148"/>
      <c r="H28" s="148"/>
      <c r="I28" s="148"/>
      <c r="J28" s="148"/>
      <c r="K28" s="148">
        <v>50000</v>
      </c>
    </row>
    <row r="29" spans="1:11" s="2" customFormat="1" ht="15">
      <c r="A29" s="142"/>
      <c r="B29" s="153" t="s">
        <v>192</v>
      </c>
      <c r="C29" s="2"/>
      <c r="D29" s="155">
        <v>70095</v>
      </c>
      <c r="E29" s="148">
        <v>380000</v>
      </c>
      <c r="F29" s="148">
        <v>380000</v>
      </c>
      <c r="G29" s="148"/>
      <c r="H29" s="148"/>
      <c r="I29" s="148"/>
      <c r="J29" s="148"/>
      <c r="K29" s="148">
        <v>0</v>
      </c>
    </row>
    <row r="30" spans="1:11" s="2" customFormat="1" ht="15">
      <c r="A30" s="142"/>
      <c r="B30" s="150" t="s">
        <v>193</v>
      </c>
      <c r="C30" s="24"/>
      <c r="D30" s="24"/>
      <c r="E30" s="144">
        <f>SUM(E27:E29)</f>
        <v>990000</v>
      </c>
      <c r="F30" s="144">
        <f>SUM(F27:F29)</f>
        <v>540000</v>
      </c>
      <c r="G30" s="144">
        <f>SUM(G27:G29)</f>
        <v>25000</v>
      </c>
      <c r="H30" s="144">
        <f>SUM(H27:H29)</f>
        <v>0</v>
      </c>
      <c r="I30" s="144">
        <f>SUM(I27:I29)</f>
        <v>0</v>
      </c>
      <c r="J30" s="144">
        <f>SUM(J27:J29)</f>
        <v>0</v>
      </c>
      <c r="K30" s="144">
        <f>SUM(K27:K29)</f>
        <v>450000</v>
      </c>
    </row>
    <row r="31" spans="1:11" s="2" customFormat="1" ht="15">
      <c r="A31" s="142"/>
      <c r="B31" s="151" t="s">
        <v>194</v>
      </c>
      <c r="C31" s="152">
        <v>710</v>
      </c>
      <c r="D31" s="42"/>
      <c r="E31" s="148"/>
      <c r="F31" s="148"/>
      <c r="G31" s="148"/>
      <c r="H31" s="148"/>
      <c r="I31" s="148"/>
      <c r="J31" s="148"/>
      <c r="K31" s="148"/>
    </row>
    <row r="32" spans="1:11" s="2" customFormat="1" ht="29.25">
      <c r="A32" s="142"/>
      <c r="B32" s="153" t="s">
        <v>195</v>
      </c>
      <c r="C32" s="42"/>
      <c r="D32" s="42">
        <v>71004</v>
      </c>
      <c r="E32" s="148">
        <v>232000</v>
      </c>
      <c r="F32" s="148">
        <v>232000</v>
      </c>
      <c r="G32" s="148">
        <v>65000</v>
      </c>
      <c r="H32" s="148"/>
      <c r="I32" s="148"/>
      <c r="J32" s="148"/>
      <c r="K32" s="148"/>
    </row>
    <row r="33" spans="1:11" s="2" customFormat="1" ht="15">
      <c r="A33" s="142"/>
      <c r="B33" s="153" t="s">
        <v>196</v>
      </c>
      <c r="C33" s="42"/>
      <c r="D33" s="42">
        <v>71035</v>
      </c>
      <c r="E33" s="148">
        <v>31000</v>
      </c>
      <c r="F33" s="148">
        <v>31000</v>
      </c>
      <c r="G33" s="148"/>
      <c r="H33" s="148"/>
      <c r="I33" s="148"/>
      <c r="J33" s="148"/>
      <c r="K33" s="148"/>
    </row>
    <row r="34" spans="1:11" s="2" customFormat="1" ht="15">
      <c r="A34" s="149"/>
      <c r="B34" s="150" t="s">
        <v>197</v>
      </c>
      <c r="C34" s="38"/>
      <c r="D34" s="38"/>
      <c r="E34" s="144">
        <f>SUM(E32:E33)</f>
        <v>263000</v>
      </c>
      <c r="F34" s="144">
        <f>SUM(F32:F33)</f>
        <v>263000</v>
      </c>
      <c r="G34" s="144">
        <f>SUM(G32:G33)</f>
        <v>65000</v>
      </c>
      <c r="H34" s="144">
        <f>SUM(H32:H33)</f>
        <v>0</v>
      </c>
      <c r="I34" s="144">
        <f>SUM(I32:I33)</f>
        <v>0</v>
      </c>
      <c r="J34" s="144">
        <f>SUM(J32:J33)</f>
        <v>0</v>
      </c>
      <c r="K34" s="144">
        <f>SUM(K32:K33)</f>
        <v>0</v>
      </c>
    </row>
    <row r="35" spans="1:11" s="2" customFormat="1" ht="15">
      <c r="A35" s="149"/>
      <c r="B35" s="156" t="s">
        <v>198</v>
      </c>
      <c r="C35" s="24">
        <v>750</v>
      </c>
      <c r="D35" s="38"/>
      <c r="E35" s="144"/>
      <c r="F35" s="144"/>
      <c r="G35" s="144"/>
      <c r="H35" s="144"/>
      <c r="I35" s="144"/>
      <c r="J35" s="144"/>
      <c r="K35" s="144"/>
    </row>
    <row r="36" spans="1:11" s="2" customFormat="1" ht="15">
      <c r="A36" s="142"/>
      <c r="B36" s="153" t="s">
        <v>199</v>
      </c>
      <c r="C36" s="2"/>
      <c r="D36" s="155">
        <v>75022</v>
      </c>
      <c r="E36" s="148">
        <v>185000</v>
      </c>
      <c r="F36" s="148">
        <v>185000</v>
      </c>
      <c r="G36" s="148"/>
      <c r="H36" s="148"/>
      <c r="I36" s="148"/>
      <c r="J36" s="148"/>
      <c r="K36" s="148"/>
    </row>
    <row r="37" spans="1:11" s="2" customFormat="1" ht="15">
      <c r="A37" s="142"/>
      <c r="B37" s="153" t="s">
        <v>200</v>
      </c>
      <c r="C37" s="2"/>
      <c r="D37" s="155">
        <v>75023</v>
      </c>
      <c r="E37" s="148">
        <v>3237000</v>
      </c>
      <c r="F37" s="148">
        <v>3167000</v>
      </c>
      <c r="G37" s="148">
        <f>2633000+1800</f>
        <v>2634800</v>
      </c>
      <c r="H37" s="148"/>
      <c r="I37" s="148"/>
      <c r="J37" s="148"/>
      <c r="K37" s="148">
        <v>70000</v>
      </c>
    </row>
    <row r="38" spans="1:11" s="2" customFormat="1" ht="15">
      <c r="A38" s="142"/>
      <c r="B38" s="153" t="s">
        <v>201</v>
      </c>
      <c r="C38" s="2"/>
      <c r="D38" s="155">
        <v>75095</v>
      </c>
      <c r="E38" s="148">
        <v>157000</v>
      </c>
      <c r="F38" s="148">
        <v>107000</v>
      </c>
      <c r="G38" s="148">
        <v>16000</v>
      </c>
      <c r="H38" s="148"/>
      <c r="I38" s="148"/>
      <c r="J38" s="148"/>
      <c r="K38" s="148">
        <v>50000</v>
      </c>
    </row>
    <row r="39" spans="1:11" s="2" customFormat="1" ht="15">
      <c r="A39" s="142"/>
      <c r="B39" s="150" t="s">
        <v>202</v>
      </c>
      <c r="C39" s="157"/>
      <c r="D39" s="35"/>
      <c r="E39" s="144">
        <f>SUM(E36:E38)</f>
        <v>3579000</v>
      </c>
      <c r="F39" s="144">
        <f>SUM(F36:F38)</f>
        <v>3459000</v>
      </c>
      <c r="G39" s="144">
        <f>SUM(G36:G38)</f>
        <v>2650800</v>
      </c>
      <c r="H39" s="144">
        <f>SUM(H36:H38)</f>
        <v>0</v>
      </c>
      <c r="I39" s="144">
        <f>SUM(I36:I38)</f>
        <v>0</v>
      </c>
      <c r="J39" s="144">
        <f>SUM(J36:J38)</f>
        <v>0</v>
      </c>
      <c r="K39" s="144">
        <f>SUM(K36:K38)</f>
        <v>120000</v>
      </c>
    </row>
    <row r="40" spans="1:11" s="2" customFormat="1" ht="29.25">
      <c r="A40" s="142"/>
      <c r="B40" s="158" t="s">
        <v>203</v>
      </c>
      <c r="C40" s="152">
        <v>754</v>
      </c>
      <c r="D40" s="42"/>
      <c r="E40" s="148"/>
      <c r="F40" s="148"/>
      <c r="G40" s="148"/>
      <c r="H40" s="148"/>
      <c r="I40" s="148"/>
      <c r="J40" s="148"/>
      <c r="K40" s="148"/>
    </row>
    <row r="41" spans="1:11" s="2" customFormat="1" ht="15">
      <c r="A41" s="142"/>
      <c r="B41" s="145" t="s">
        <v>204</v>
      </c>
      <c r="C41" s="42"/>
      <c r="D41" s="42">
        <v>75412</v>
      </c>
      <c r="E41" s="148">
        <v>210000</v>
      </c>
      <c r="F41" s="148">
        <v>185000</v>
      </c>
      <c r="G41" s="148">
        <v>30000</v>
      </c>
      <c r="H41" s="148"/>
      <c r="I41" s="148"/>
      <c r="J41" s="148"/>
      <c r="K41" s="148">
        <v>25000</v>
      </c>
    </row>
    <row r="42" spans="1:11" s="2" customFormat="1" ht="15">
      <c r="A42" s="142"/>
      <c r="B42" s="145" t="s">
        <v>205</v>
      </c>
      <c r="C42" s="42"/>
      <c r="D42" s="42">
        <v>75416</v>
      </c>
      <c r="E42" s="148">
        <v>210000</v>
      </c>
      <c r="F42" s="148">
        <v>210000</v>
      </c>
      <c r="G42" s="148">
        <v>175000</v>
      </c>
      <c r="H42" s="148"/>
      <c r="I42" s="148"/>
      <c r="J42" s="148"/>
      <c r="K42" s="148"/>
    </row>
    <row r="43" spans="1:11" s="2" customFormat="1" ht="15">
      <c r="A43" s="149"/>
      <c r="B43" s="150" t="s">
        <v>206</v>
      </c>
      <c r="C43" s="38"/>
      <c r="D43" s="38"/>
      <c r="E43" s="144">
        <f>SUM(E41:E42)</f>
        <v>420000</v>
      </c>
      <c r="F43" s="144">
        <f>SUM(F41:F42)</f>
        <v>395000</v>
      </c>
      <c r="G43" s="144">
        <f>SUM(G41:G42)</f>
        <v>205000</v>
      </c>
      <c r="H43" s="144">
        <f>SUM(H41:H42)</f>
        <v>0</v>
      </c>
      <c r="I43" s="144">
        <f>SUM(I41:I42)</f>
        <v>0</v>
      </c>
      <c r="J43" s="144">
        <f>SUM(J41:J42)</f>
        <v>0</v>
      </c>
      <c r="K43" s="144">
        <f>SUM(K41:K42)</f>
        <v>25000</v>
      </c>
    </row>
    <row r="44" spans="1:11" s="2" customFormat="1" ht="72">
      <c r="A44" s="142"/>
      <c r="B44" s="151" t="s">
        <v>207</v>
      </c>
      <c r="C44" s="152">
        <v>756</v>
      </c>
      <c r="D44" s="42"/>
      <c r="E44" s="154"/>
      <c r="F44" s="154"/>
      <c r="G44" s="154"/>
      <c r="H44" s="154"/>
      <c r="I44" s="154"/>
      <c r="J44" s="154"/>
      <c r="K44" s="154"/>
    </row>
    <row r="45" spans="1:11" s="2" customFormat="1" ht="43.5">
      <c r="A45" s="142"/>
      <c r="B45" s="153" t="s">
        <v>208</v>
      </c>
      <c r="C45" s="42"/>
      <c r="D45" s="159">
        <v>75647</v>
      </c>
      <c r="E45" s="148">
        <v>120000</v>
      </c>
      <c r="F45" s="148">
        <v>120000</v>
      </c>
      <c r="G45" s="148">
        <v>115000</v>
      </c>
      <c r="H45" s="154"/>
      <c r="I45" s="154"/>
      <c r="J45" s="154"/>
      <c r="K45" s="154"/>
    </row>
    <row r="46" spans="1:11" s="2" customFormat="1" ht="15">
      <c r="A46" s="149"/>
      <c r="B46" s="150" t="s">
        <v>209</v>
      </c>
      <c r="C46" s="38"/>
      <c r="D46" s="38"/>
      <c r="E46" s="144">
        <f>E45</f>
        <v>120000</v>
      </c>
      <c r="F46" s="144">
        <f>F45</f>
        <v>120000</v>
      </c>
      <c r="G46" s="144">
        <f>G45</f>
        <v>115000</v>
      </c>
      <c r="H46" s="144">
        <f>H45</f>
        <v>0</v>
      </c>
      <c r="I46" s="144">
        <f>I45</f>
        <v>0</v>
      </c>
      <c r="J46" s="144">
        <f>J45</f>
        <v>0</v>
      </c>
      <c r="K46" s="144">
        <f>K45</f>
        <v>0</v>
      </c>
    </row>
    <row r="47" spans="1:11" s="2" customFormat="1" ht="15">
      <c r="A47" s="142"/>
      <c r="B47" s="151" t="s">
        <v>210</v>
      </c>
      <c r="C47" s="152">
        <v>757</v>
      </c>
      <c r="D47" s="42"/>
      <c r="E47" s="154"/>
      <c r="F47" s="154"/>
      <c r="G47" s="154"/>
      <c r="H47" s="154"/>
      <c r="I47" s="154"/>
      <c r="J47" s="154"/>
      <c r="K47" s="154"/>
    </row>
    <row r="48" spans="1:11" s="2" customFormat="1" ht="43.5">
      <c r="A48" s="142"/>
      <c r="B48" s="153" t="s">
        <v>211</v>
      </c>
      <c r="C48" s="42"/>
      <c r="D48" s="42">
        <v>75702</v>
      </c>
      <c r="E48" s="148">
        <v>80000</v>
      </c>
      <c r="F48" s="148">
        <v>80000</v>
      </c>
      <c r="G48" s="148"/>
      <c r="H48" s="148"/>
      <c r="I48" s="148">
        <v>80000</v>
      </c>
      <c r="J48" s="148"/>
      <c r="K48" s="148"/>
    </row>
    <row r="49" spans="1:11" s="2" customFormat="1" ht="15">
      <c r="A49" s="149"/>
      <c r="B49" s="150" t="s">
        <v>212</v>
      </c>
      <c r="C49" s="38"/>
      <c r="D49" s="38"/>
      <c r="E49" s="144">
        <f>E48</f>
        <v>80000</v>
      </c>
      <c r="F49" s="144">
        <f>F48</f>
        <v>80000</v>
      </c>
      <c r="G49" s="144">
        <f>G48</f>
        <v>0</v>
      </c>
      <c r="H49" s="144">
        <f>H48</f>
        <v>0</v>
      </c>
      <c r="I49" s="144">
        <f>I48</f>
        <v>80000</v>
      </c>
      <c r="J49" s="144">
        <f>J48</f>
        <v>0</v>
      </c>
      <c r="K49" s="144">
        <f>K48</f>
        <v>0</v>
      </c>
    </row>
    <row r="50" spans="1:11" s="2" customFormat="1" ht="15">
      <c r="A50" s="142"/>
      <c r="B50" s="151" t="s">
        <v>213</v>
      </c>
      <c r="C50" s="152">
        <v>758</v>
      </c>
      <c r="D50" s="42"/>
      <c r="E50" s="154"/>
      <c r="F50" s="154"/>
      <c r="G50" s="154"/>
      <c r="H50" s="154"/>
      <c r="I50" s="154"/>
      <c r="J50" s="154"/>
      <c r="K50" s="154"/>
    </row>
    <row r="51" spans="1:11" s="2" customFormat="1" ht="15">
      <c r="A51" s="142"/>
      <c r="B51" s="153" t="s">
        <v>214</v>
      </c>
      <c r="C51" s="42"/>
      <c r="D51" s="42">
        <v>75818</v>
      </c>
      <c r="E51" s="148">
        <v>300000</v>
      </c>
      <c r="F51" s="148">
        <v>300000</v>
      </c>
      <c r="G51" s="154"/>
      <c r="H51" s="154"/>
      <c r="I51" s="154"/>
      <c r="J51" s="154"/>
      <c r="K51" s="154"/>
    </row>
    <row r="52" spans="1:11" s="2" customFormat="1" ht="15">
      <c r="A52" s="149"/>
      <c r="B52" s="150" t="s">
        <v>215</v>
      </c>
      <c r="C52" s="38"/>
      <c r="D52" s="38"/>
      <c r="E52" s="144">
        <f>SUM(E51)</f>
        <v>300000</v>
      </c>
      <c r="F52" s="144">
        <f>SUM(F51)</f>
        <v>300000</v>
      </c>
      <c r="G52" s="144">
        <f>SUM(G51)</f>
        <v>0</v>
      </c>
      <c r="H52" s="144">
        <f>SUM(H51)</f>
        <v>0</v>
      </c>
      <c r="I52" s="144">
        <f>SUM(I51)</f>
        <v>0</v>
      </c>
      <c r="J52" s="144">
        <f>SUM(J51)</f>
        <v>0</v>
      </c>
      <c r="K52" s="144">
        <f>SUM(K51)</f>
        <v>0</v>
      </c>
    </row>
    <row r="53" spans="1:17" s="2" customFormat="1" ht="15">
      <c r="A53" s="142"/>
      <c r="B53" s="158" t="s">
        <v>216</v>
      </c>
      <c r="C53" s="152">
        <v>801</v>
      </c>
      <c r="D53" s="42"/>
      <c r="E53" s="148"/>
      <c r="F53" s="148"/>
      <c r="G53" s="148"/>
      <c r="H53" s="148"/>
      <c r="I53" s="148"/>
      <c r="J53" s="148"/>
      <c r="K53" s="148"/>
      <c r="O53" s="160"/>
      <c r="P53" s="43"/>
      <c r="Q53" s="43"/>
    </row>
    <row r="54" spans="1:17" s="2" customFormat="1" ht="15">
      <c r="A54" s="142"/>
      <c r="B54" s="145" t="s">
        <v>217</v>
      </c>
      <c r="C54" s="42"/>
      <c r="D54" s="42">
        <v>80101</v>
      </c>
      <c r="E54" s="148">
        <v>13235966</v>
      </c>
      <c r="F54" s="148">
        <v>10586192</v>
      </c>
      <c r="G54" s="148">
        <v>8527020</v>
      </c>
      <c r="H54" s="148"/>
      <c r="I54" s="148"/>
      <c r="J54" s="148"/>
      <c r="K54" s="148">
        <v>2649774</v>
      </c>
      <c r="O54" s="161"/>
      <c r="P54" s="43"/>
      <c r="Q54" s="43"/>
    </row>
    <row r="55" spans="1:17" s="2" customFormat="1" ht="15">
      <c r="A55" s="142"/>
      <c r="B55" s="145" t="s">
        <v>218</v>
      </c>
      <c r="C55" s="42"/>
      <c r="D55" s="42">
        <v>80104</v>
      </c>
      <c r="E55" s="148">
        <v>2952000</v>
      </c>
      <c r="F55" s="148">
        <v>2952000</v>
      </c>
      <c r="G55" s="148">
        <v>371950</v>
      </c>
      <c r="H55" s="148">
        <v>2526000</v>
      </c>
      <c r="I55" s="148"/>
      <c r="J55" s="148"/>
      <c r="K55" s="148"/>
      <c r="O55" s="161"/>
      <c r="P55" s="43"/>
      <c r="Q55" s="43"/>
    </row>
    <row r="56" spans="1:17" s="2" customFormat="1" ht="15">
      <c r="A56" s="142"/>
      <c r="B56" s="145" t="s">
        <v>219</v>
      </c>
      <c r="C56" s="42"/>
      <c r="D56" s="42">
        <v>80110</v>
      </c>
      <c r="E56" s="148">
        <v>6252000</v>
      </c>
      <c r="F56" s="148">
        <v>5952000</v>
      </c>
      <c r="G56" s="148">
        <v>5074130</v>
      </c>
      <c r="H56" s="148"/>
      <c r="I56" s="148"/>
      <c r="J56" s="148"/>
      <c r="K56" s="148">
        <v>300000</v>
      </c>
      <c r="O56" s="161"/>
      <c r="P56" s="43"/>
      <c r="Q56" s="43"/>
    </row>
    <row r="57" spans="1:17" s="2" customFormat="1" ht="15">
      <c r="A57" s="142"/>
      <c r="B57" s="145" t="s">
        <v>220</v>
      </c>
      <c r="C57" s="42"/>
      <c r="D57" s="42">
        <v>80113</v>
      </c>
      <c r="E57" s="148">
        <v>341000</v>
      </c>
      <c r="F57" s="148">
        <v>341000</v>
      </c>
      <c r="G57" s="148">
        <v>24300</v>
      </c>
      <c r="H57" s="148"/>
      <c r="I57" s="148"/>
      <c r="J57" s="148"/>
      <c r="K57" s="148"/>
      <c r="O57" s="161"/>
      <c r="P57" s="43"/>
      <c r="Q57" s="43"/>
    </row>
    <row r="58" spans="1:17" s="2" customFormat="1" ht="23.25">
      <c r="A58" s="142"/>
      <c r="B58" s="145" t="s">
        <v>221</v>
      </c>
      <c r="C58" s="42"/>
      <c r="D58" s="42">
        <v>80114</v>
      </c>
      <c r="E58" s="148">
        <v>610000</v>
      </c>
      <c r="F58" s="148">
        <v>610000</v>
      </c>
      <c r="G58" s="148">
        <v>520130</v>
      </c>
      <c r="H58" s="148"/>
      <c r="I58" s="148"/>
      <c r="J58" s="148"/>
      <c r="K58" s="148"/>
      <c r="O58" s="161"/>
      <c r="P58" s="43"/>
      <c r="Q58" s="43"/>
    </row>
    <row r="59" spans="1:17" s="2" customFormat="1" ht="12.75" customHeight="1">
      <c r="A59" s="142"/>
      <c r="B59" s="145" t="s">
        <v>222</v>
      </c>
      <c r="C59" s="42"/>
      <c r="D59" s="42">
        <v>80146</v>
      </c>
      <c r="E59" s="148">
        <v>89000</v>
      </c>
      <c r="F59" s="148">
        <v>89000</v>
      </c>
      <c r="G59" s="148">
        <v>7000</v>
      </c>
      <c r="H59" s="148"/>
      <c r="I59" s="148"/>
      <c r="J59" s="148"/>
      <c r="K59" s="148"/>
      <c r="O59" s="161"/>
      <c r="P59" s="43"/>
      <c r="Q59" s="43"/>
    </row>
    <row r="60" spans="1:17" s="2" customFormat="1" ht="15">
      <c r="A60" s="149"/>
      <c r="B60" s="150" t="s">
        <v>223</v>
      </c>
      <c r="C60" s="24"/>
      <c r="D60" s="24"/>
      <c r="E60" s="144">
        <f>SUM(E54:E59)</f>
        <v>23479966</v>
      </c>
      <c r="F60" s="144">
        <f>SUM(F54:F59)</f>
        <v>20530192</v>
      </c>
      <c r="G60" s="144">
        <f>SUM(G54:G59)</f>
        <v>14524530</v>
      </c>
      <c r="H60" s="144">
        <f>SUM(H54:H58)</f>
        <v>2526000</v>
      </c>
      <c r="I60" s="144">
        <f>SUM(I54:I58)</f>
        <v>0</v>
      </c>
      <c r="J60" s="144">
        <f>SUM(J54:J58)</f>
        <v>0</v>
      </c>
      <c r="K60" s="144">
        <f>SUM(K54:K58)</f>
        <v>2949774</v>
      </c>
      <c r="O60" s="161"/>
      <c r="P60" s="43"/>
      <c r="Q60" s="43"/>
    </row>
    <row r="61" spans="1:17" s="2" customFormat="1" ht="15">
      <c r="A61" s="142"/>
      <c r="B61" s="162" t="s">
        <v>224</v>
      </c>
      <c r="C61" s="163">
        <v>851</v>
      </c>
      <c r="D61" s="164"/>
      <c r="E61" s="148"/>
      <c r="F61" s="148"/>
      <c r="G61" s="148"/>
      <c r="H61" s="148"/>
      <c r="I61" s="148"/>
      <c r="J61" s="148"/>
      <c r="K61" s="148"/>
      <c r="O61" s="161"/>
      <c r="P61" s="43"/>
      <c r="Q61" s="43"/>
    </row>
    <row r="62" spans="1:17" s="2" customFormat="1" ht="15">
      <c r="A62" s="165"/>
      <c r="B62" s="166" t="s">
        <v>225</v>
      </c>
      <c r="C62" s="167"/>
      <c r="D62" s="167">
        <v>85154</v>
      </c>
      <c r="E62" s="168">
        <v>520000</v>
      </c>
      <c r="F62" s="168">
        <v>520000</v>
      </c>
      <c r="G62" s="168">
        <v>182550</v>
      </c>
      <c r="H62" s="168"/>
      <c r="I62" s="168"/>
      <c r="J62" s="168"/>
      <c r="K62" s="168"/>
      <c r="O62" s="161"/>
      <c r="P62" s="43"/>
      <c r="Q62" s="43"/>
    </row>
    <row r="63" spans="1:11" s="2" customFormat="1" ht="15">
      <c r="A63" s="149"/>
      <c r="B63" s="150" t="s">
        <v>226</v>
      </c>
      <c r="C63" s="24"/>
      <c r="D63" s="24"/>
      <c r="E63" s="144">
        <f>SUM(E62)</f>
        <v>520000</v>
      </c>
      <c r="F63" s="144">
        <f>SUM(F62)</f>
        <v>520000</v>
      </c>
      <c r="G63" s="144">
        <f>SUM(G62)</f>
        <v>182550</v>
      </c>
      <c r="H63" s="144">
        <f>SUM(H62)</f>
        <v>0</v>
      </c>
      <c r="I63" s="144">
        <f>SUM(I62)</f>
        <v>0</v>
      </c>
      <c r="J63" s="144">
        <f>SUM(J62)</f>
        <v>0</v>
      </c>
      <c r="K63" s="144">
        <f>SUM(K62)</f>
        <v>0</v>
      </c>
    </row>
    <row r="64" spans="1:11" s="2" customFormat="1" ht="15">
      <c r="A64" s="149"/>
      <c r="B64" s="143" t="s">
        <v>227</v>
      </c>
      <c r="C64" s="24">
        <v>852</v>
      </c>
      <c r="D64" s="38"/>
      <c r="E64" s="169"/>
      <c r="F64" s="169"/>
      <c r="G64" s="169"/>
      <c r="H64" s="169"/>
      <c r="I64" s="169"/>
      <c r="J64" s="169"/>
      <c r="K64" s="169"/>
    </row>
    <row r="65" spans="1:11" s="2" customFormat="1" ht="23.25">
      <c r="A65" s="142"/>
      <c r="B65" s="145" t="s">
        <v>228</v>
      </c>
      <c r="C65" s="42"/>
      <c r="D65" s="42">
        <v>85214</v>
      </c>
      <c r="E65" s="148">
        <v>838400</v>
      </c>
      <c r="F65" s="148">
        <v>838400</v>
      </c>
      <c r="G65" s="148"/>
      <c r="H65" s="148"/>
      <c r="I65" s="148"/>
      <c r="J65" s="148"/>
      <c r="K65" s="148"/>
    </row>
    <row r="66" spans="1:11" s="2" customFormat="1" ht="15">
      <c r="A66" s="142"/>
      <c r="B66" s="145" t="s">
        <v>229</v>
      </c>
      <c r="C66" s="42"/>
      <c r="D66" s="42">
        <v>85215</v>
      </c>
      <c r="E66" s="148">
        <v>800000</v>
      </c>
      <c r="F66" s="148">
        <v>800000</v>
      </c>
      <c r="G66" s="148"/>
      <c r="H66" s="148"/>
      <c r="I66" s="148"/>
      <c r="J66" s="148"/>
      <c r="K66" s="148"/>
    </row>
    <row r="67" spans="1:11" s="2" customFormat="1" ht="15">
      <c r="A67" s="142"/>
      <c r="B67" s="145" t="s">
        <v>230</v>
      </c>
      <c r="C67" s="42"/>
      <c r="D67" s="42">
        <v>85219</v>
      </c>
      <c r="E67" s="148">
        <v>1585980</v>
      </c>
      <c r="F67" s="148">
        <v>1585980</v>
      </c>
      <c r="G67" s="148">
        <v>1466400</v>
      </c>
      <c r="H67" s="148"/>
      <c r="I67" s="148"/>
      <c r="J67" s="148"/>
      <c r="K67" s="148"/>
    </row>
    <row r="68" spans="1:11" s="2" customFormat="1" ht="23.25">
      <c r="A68" s="142"/>
      <c r="B68" s="145" t="s">
        <v>231</v>
      </c>
      <c r="C68" s="42"/>
      <c r="D68" s="42">
        <v>85228</v>
      </c>
      <c r="E68" s="148">
        <v>12000</v>
      </c>
      <c r="F68" s="148">
        <v>12000</v>
      </c>
      <c r="G68" s="148">
        <v>12000</v>
      </c>
      <c r="H68" s="148"/>
      <c r="I68" s="148"/>
      <c r="J68" s="148"/>
      <c r="K68" s="148"/>
    </row>
    <row r="69" spans="1:11" s="2" customFormat="1" ht="15">
      <c r="A69" s="142"/>
      <c r="B69" s="145" t="s">
        <v>232</v>
      </c>
      <c r="C69" s="42"/>
      <c r="D69" s="42">
        <v>85295</v>
      </c>
      <c r="E69" s="148">
        <v>231000</v>
      </c>
      <c r="F69" s="148">
        <v>231000</v>
      </c>
      <c r="G69" s="148">
        <v>155870</v>
      </c>
      <c r="H69" s="148"/>
      <c r="I69" s="148"/>
      <c r="J69" s="148"/>
      <c r="K69" s="148"/>
    </row>
    <row r="70" spans="1:11" s="2" customFormat="1" ht="15">
      <c r="A70" s="149"/>
      <c r="B70" s="150" t="s">
        <v>233</v>
      </c>
      <c r="C70" s="24"/>
      <c r="D70" s="24"/>
      <c r="E70" s="144">
        <f>SUM(E65:E69)</f>
        <v>3467380</v>
      </c>
      <c r="F70" s="144">
        <f>SUM(F65:F69)</f>
        <v>3467380</v>
      </c>
      <c r="G70" s="144">
        <f>SUM(G65:G69)</f>
        <v>1634270</v>
      </c>
      <c r="H70" s="144">
        <f>SUM(H65:H69)</f>
        <v>0</v>
      </c>
      <c r="I70" s="144">
        <f>SUM(I65:I69)</f>
        <v>0</v>
      </c>
      <c r="J70" s="144">
        <f>SUM(J65:J69)</f>
        <v>0</v>
      </c>
      <c r="K70" s="144">
        <f>SUM(K65:K69)</f>
        <v>0</v>
      </c>
    </row>
    <row r="71" spans="1:11" s="2" customFormat="1" ht="29.25">
      <c r="A71" s="142"/>
      <c r="B71" s="151" t="s">
        <v>234</v>
      </c>
      <c r="C71" s="152">
        <v>854</v>
      </c>
      <c r="D71" s="42"/>
      <c r="E71" s="148"/>
      <c r="F71" s="148"/>
      <c r="G71" s="148"/>
      <c r="H71" s="148"/>
      <c r="I71" s="148"/>
      <c r="J71" s="148"/>
      <c r="K71" s="148"/>
    </row>
    <row r="72" spans="1:11" s="2" customFormat="1" ht="15">
      <c r="A72" s="142"/>
      <c r="B72" s="145" t="s">
        <v>235</v>
      </c>
      <c r="C72" s="42"/>
      <c r="D72" s="42">
        <v>85401</v>
      </c>
      <c r="E72" s="148">
        <v>446000</v>
      </c>
      <c r="F72" s="148">
        <v>446000</v>
      </c>
      <c r="G72" s="148">
        <v>368100</v>
      </c>
      <c r="H72" s="148"/>
      <c r="I72" s="148"/>
      <c r="J72" s="148"/>
      <c r="K72" s="148"/>
    </row>
    <row r="73" spans="1:11" s="2" customFormat="1" ht="34.5">
      <c r="A73" s="142"/>
      <c r="B73" s="145" t="s">
        <v>236</v>
      </c>
      <c r="C73" s="42"/>
      <c r="D73" s="42">
        <v>85412</v>
      </c>
      <c r="E73" s="148">
        <v>30000</v>
      </c>
      <c r="F73" s="148">
        <v>30000</v>
      </c>
      <c r="G73" s="148"/>
      <c r="H73" s="148">
        <v>30000</v>
      </c>
      <c r="I73" s="148"/>
      <c r="J73" s="148"/>
      <c r="K73" s="148"/>
    </row>
    <row r="74" spans="1:11" s="2" customFormat="1" ht="15">
      <c r="A74" s="170"/>
      <c r="B74" s="150" t="s">
        <v>237</v>
      </c>
      <c r="C74" s="24"/>
      <c r="D74" s="24"/>
      <c r="E74" s="144">
        <f>SUM(E72:E73)</f>
        <v>476000</v>
      </c>
      <c r="F74" s="144">
        <f>SUM(F72:F73)</f>
        <v>476000</v>
      </c>
      <c r="G74" s="144">
        <f>SUM(G72:G73)</f>
        <v>368100</v>
      </c>
      <c r="H74" s="144">
        <f>SUM(H72:H73)</f>
        <v>30000</v>
      </c>
      <c r="I74" s="144">
        <f>SUM(I72:I73)</f>
        <v>0</v>
      </c>
      <c r="J74" s="144">
        <f>SUM(J72:J73)</f>
        <v>0</v>
      </c>
      <c r="K74" s="144">
        <f>SUM(K72:K73)</f>
        <v>0</v>
      </c>
    </row>
    <row r="75" spans="1:11" s="2" customFormat="1" ht="29.25">
      <c r="A75" s="142"/>
      <c r="B75" s="158" t="s">
        <v>238</v>
      </c>
      <c r="C75" s="152">
        <v>900</v>
      </c>
      <c r="D75" s="42"/>
      <c r="E75" s="148"/>
      <c r="F75" s="148"/>
      <c r="G75" s="148"/>
      <c r="H75" s="148"/>
      <c r="I75" s="148"/>
      <c r="J75" s="148"/>
      <c r="K75" s="148"/>
    </row>
    <row r="76" spans="1:11" s="2" customFormat="1" ht="15">
      <c r="A76" s="142"/>
      <c r="B76" s="145" t="s">
        <v>239</v>
      </c>
      <c r="C76" s="42"/>
      <c r="D76" s="42">
        <v>90001</v>
      </c>
      <c r="E76" s="148">
        <v>1457857</v>
      </c>
      <c r="F76" s="148">
        <v>100000</v>
      </c>
      <c r="G76" s="148"/>
      <c r="H76" s="148"/>
      <c r="I76" s="148"/>
      <c r="J76" s="148"/>
      <c r="K76" s="148">
        <v>1357857</v>
      </c>
    </row>
    <row r="77" spans="1:11" s="2" customFormat="1" ht="15">
      <c r="A77" s="142"/>
      <c r="B77" s="145" t="s">
        <v>240</v>
      </c>
      <c r="C77" s="42"/>
      <c r="D77" s="42">
        <v>90002</v>
      </c>
      <c r="E77" s="148">
        <v>161000</v>
      </c>
      <c r="F77" s="148">
        <v>61000</v>
      </c>
      <c r="G77" s="148"/>
      <c r="H77" s="148"/>
      <c r="I77" s="148"/>
      <c r="J77" s="148"/>
      <c r="K77" s="148">
        <v>100000</v>
      </c>
    </row>
    <row r="78" spans="1:11" s="2" customFormat="1" ht="15">
      <c r="A78" s="142"/>
      <c r="B78" s="145" t="s">
        <v>241</v>
      </c>
      <c r="C78" s="42"/>
      <c r="D78" s="42">
        <v>90003</v>
      </c>
      <c r="E78" s="148">
        <v>274000</v>
      </c>
      <c r="F78" s="148">
        <v>274000</v>
      </c>
      <c r="G78" s="148"/>
      <c r="H78" s="148"/>
      <c r="I78" s="148"/>
      <c r="J78" s="148"/>
      <c r="K78" s="148"/>
    </row>
    <row r="79" spans="1:11" s="2" customFormat="1" ht="15">
      <c r="A79" s="142"/>
      <c r="B79" s="145" t="s">
        <v>242</v>
      </c>
      <c r="C79" s="42"/>
      <c r="D79" s="42">
        <v>90004</v>
      </c>
      <c r="E79" s="148">
        <v>180000</v>
      </c>
      <c r="F79" s="148">
        <v>180000</v>
      </c>
      <c r="G79" s="148"/>
      <c r="H79" s="148"/>
      <c r="I79" s="148"/>
      <c r="J79" s="148"/>
      <c r="K79" s="148"/>
    </row>
    <row r="80" spans="1:11" s="2" customFormat="1" ht="15">
      <c r="A80" s="142"/>
      <c r="B80" s="145" t="s">
        <v>243</v>
      </c>
      <c r="C80" s="42"/>
      <c r="D80" s="42">
        <v>90015</v>
      </c>
      <c r="E80" s="148">
        <v>1163000</v>
      </c>
      <c r="F80" s="148">
        <v>1113000</v>
      </c>
      <c r="G80" s="148"/>
      <c r="H80" s="148"/>
      <c r="I80" s="148"/>
      <c r="J80" s="148"/>
      <c r="K80" s="148">
        <v>50000</v>
      </c>
    </row>
    <row r="81" spans="1:11" s="2" customFormat="1" ht="15">
      <c r="A81" s="142"/>
      <c r="B81" s="145" t="s">
        <v>244</v>
      </c>
      <c r="C81" s="42"/>
      <c r="D81" s="42">
        <v>90095</v>
      </c>
      <c r="E81" s="148">
        <v>112000</v>
      </c>
      <c r="F81" s="148">
        <v>62000</v>
      </c>
      <c r="G81" s="148"/>
      <c r="H81" s="148"/>
      <c r="I81" s="148"/>
      <c r="J81" s="148"/>
      <c r="K81" s="148">
        <v>50000</v>
      </c>
    </row>
    <row r="82" spans="1:11" s="2" customFormat="1" ht="15">
      <c r="A82" s="149"/>
      <c r="B82" s="150" t="s">
        <v>245</v>
      </c>
      <c r="C82" s="62"/>
      <c r="D82" s="62"/>
      <c r="E82" s="144">
        <f>SUM(E76:E81)</f>
        <v>3347857</v>
      </c>
      <c r="F82" s="144">
        <f>SUM(F76:F81)</f>
        <v>1790000</v>
      </c>
      <c r="G82" s="144">
        <f>SUM(G76:G81)</f>
        <v>0</v>
      </c>
      <c r="H82" s="144">
        <f>SUM(H76:H81)</f>
        <v>0</v>
      </c>
      <c r="I82" s="144">
        <f>SUM(I76:I81)</f>
        <v>0</v>
      </c>
      <c r="J82" s="144">
        <f>SUM(J76:J81)</f>
        <v>0</v>
      </c>
      <c r="K82" s="144">
        <f>SUM(K76:K81)</f>
        <v>1557857</v>
      </c>
    </row>
    <row r="83" spans="1:11" s="2" customFormat="1" ht="29.25">
      <c r="A83" s="142"/>
      <c r="B83" s="171" t="s">
        <v>246</v>
      </c>
      <c r="C83" s="62">
        <v>921</v>
      </c>
      <c r="D83" s="40"/>
      <c r="E83" s="172"/>
      <c r="F83" s="173"/>
      <c r="G83" s="173"/>
      <c r="H83" s="173"/>
      <c r="I83" s="173"/>
      <c r="J83" s="173"/>
      <c r="K83" s="173"/>
    </row>
    <row r="84" spans="1:11" s="2" customFormat="1" ht="15">
      <c r="A84" s="142"/>
      <c r="B84" s="174" t="s">
        <v>247</v>
      </c>
      <c r="C84" s="42"/>
      <c r="D84" s="42">
        <v>92109</v>
      </c>
      <c r="E84" s="175">
        <v>460000</v>
      </c>
      <c r="F84" s="148">
        <v>460000</v>
      </c>
      <c r="G84" s="148"/>
      <c r="H84" s="148">
        <v>450000</v>
      </c>
      <c r="I84" s="148"/>
      <c r="J84" s="148"/>
      <c r="K84" s="148"/>
    </row>
    <row r="85" spans="1:11" s="2" customFormat="1" ht="15">
      <c r="A85" s="176"/>
      <c r="B85" s="145" t="s">
        <v>248</v>
      </c>
      <c r="C85" s="42"/>
      <c r="D85" s="42">
        <v>92116</v>
      </c>
      <c r="E85" s="175">
        <v>450000</v>
      </c>
      <c r="F85" s="148">
        <v>450000</v>
      </c>
      <c r="G85" s="148"/>
      <c r="H85" s="148">
        <v>450000</v>
      </c>
      <c r="I85" s="148"/>
      <c r="J85" s="148"/>
      <c r="K85" s="148"/>
    </row>
    <row r="86" spans="1:11" s="2" customFormat="1" ht="15">
      <c r="A86" s="176"/>
      <c r="B86" s="145" t="s">
        <v>249</v>
      </c>
      <c r="C86" s="42"/>
      <c r="D86" s="42">
        <v>92120</v>
      </c>
      <c r="E86" s="175">
        <v>50000</v>
      </c>
      <c r="F86" s="148"/>
      <c r="G86" s="148"/>
      <c r="H86" s="148"/>
      <c r="I86" s="148"/>
      <c r="J86" s="148"/>
      <c r="K86" s="148">
        <v>50000</v>
      </c>
    </row>
    <row r="87" spans="1:11" s="2" customFormat="1" ht="15">
      <c r="A87" s="177"/>
      <c r="B87" s="178" t="s">
        <v>250</v>
      </c>
      <c r="C87" s="42"/>
      <c r="D87" s="42">
        <v>92195</v>
      </c>
      <c r="E87" s="175">
        <v>30000</v>
      </c>
      <c r="F87" s="148">
        <v>30000</v>
      </c>
      <c r="G87" s="148"/>
      <c r="H87" s="148"/>
      <c r="I87" s="148"/>
      <c r="J87" s="148"/>
      <c r="K87" s="148"/>
    </row>
    <row r="88" spans="1:11" s="2" customFormat="1" ht="15">
      <c r="A88" s="149"/>
      <c r="B88" s="179" t="s">
        <v>251</v>
      </c>
      <c r="C88" s="38"/>
      <c r="D88" s="38"/>
      <c r="E88" s="180">
        <f>SUM(E84:E87)</f>
        <v>990000</v>
      </c>
      <c r="F88" s="144">
        <f>SUM(F84:F87)</f>
        <v>940000</v>
      </c>
      <c r="G88" s="144">
        <f>SUM(G84:G87)</f>
        <v>0</v>
      </c>
      <c r="H88" s="144">
        <f>SUM(H84:H87)</f>
        <v>900000</v>
      </c>
      <c r="I88" s="144">
        <f>SUM(I84:I87)</f>
        <v>0</v>
      </c>
      <c r="J88" s="144">
        <f>SUM(J84:J87)</f>
        <v>0</v>
      </c>
      <c r="K88" s="144">
        <f>SUM(K84:K87)</f>
        <v>50000</v>
      </c>
    </row>
    <row r="89" spans="1:11" s="2" customFormat="1" ht="15">
      <c r="A89" s="142"/>
      <c r="B89" s="158" t="s">
        <v>252</v>
      </c>
      <c r="C89" s="152">
        <v>926</v>
      </c>
      <c r="D89" s="42"/>
      <c r="E89" s="148"/>
      <c r="F89" s="148"/>
      <c r="G89" s="148"/>
      <c r="H89" s="148"/>
      <c r="I89" s="148"/>
      <c r="J89" s="148"/>
      <c r="K89" s="148"/>
    </row>
    <row r="90" spans="1:11" s="2" customFormat="1" ht="15">
      <c r="A90" s="142"/>
      <c r="B90" s="145" t="s">
        <v>253</v>
      </c>
      <c r="C90" s="42"/>
      <c r="D90" s="42">
        <v>92601</v>
      </c>
      <c r="E90" s="148">
        <v>597600</v>
      </c>
      <c r="F90" s="148">
        <v>500000</v>
      </c>
      <c r="G90" s="148"/>
      <c r="H90" s="148">
        <v>500000</v>
      </c>
      <c r="I90" s="148"/>
      <c r="J90" s="148"/>
      <c r="K90" s="148">
        <v>97600</v>
      </c>
    </row>
    <row r="91" spans="1:11" s="2" customFormat="1" ht="23.25">
      <c r="A91" s="142"/>
      <c r="B91" s="145" t="s">
        <v>254</v>
      </c>
      <c r="C91" s="42"/>
      <c r="D91" s="42">
        <v>92605</v>
      </c>
      <c r="E91" s="148">
        <v>220000</v>
      </c>
      <c r="F91" s="148">
        <v>220000</v>
      </c>
      <c r="G91" s="148"/>
      <c r="H91" s="148">
        <v>220000</v>
      </c>
      <c r="I91" s="148"/>
      <c r="J91" s="148"/>
      <c r="K91" s="148"/>
    </row>
    <row r="92" spans="1:11" s="2" customFormat="1" ht="15">
      <c r="A92" s="142"/>
      <c r="B92" s="145" t="s">
        <v>255</v>
      </c>
      <c r="C92" s="42"/>
      <c r="D92" s="42">
        <v>92695</v>
      </c>
      <c r="E92" s="148">
        <v>30000</v>
      </c>
      <c r="F92" s="148">
        <v>30000</v>
      </c>
      <c r="G92" s="148"/>
      <c r="H92" s="148">
        <v>0</v>
      </c>
      <c r="I92" s="148"/>
      <c r="J92" s="148"/>
      <c r="K92" s="148"/>
    </row>
    <row r="93" spans="1:11" s="2" customFormat="1" ht="15">
      <c r="A93" s="149"/>
      <c r="B93" s="150" t="s">
        <v>256</v>
      </c>
      <c r="C93" s="24"/>
      <c r="D93" s="24"/>
      <c r="E93" s="144">
        <f>SUM(E90:E92)</f>
        <v>847600</v>
      </c>
      <c r="F93" s="144">
        <f>SUM(F90:F92)</f>
        <v>750000</v>
      </c>
      <c r="G93" s="144">
        <f>SUM(G90:G92)</f>
        <v>0</v>
      </c>
      <c r="H93" s="144">
        <f>SUM(H90:H92)</f>
        <v>720000</v>
      </c>
      <c r="I93" s="144">
        <f>SUM(I90:I92)</f>
        <v>0</v>
      </c>
      <c r="J93" s="144">
        <f>SUM(J90:J92)</f>
        <v>0</v>
      </c>
      <c r="K93" s="144">
        <f>SUM(K90:K92)</f>
        <v>97600</v>
      </c>
    </row>
    <row r="94" spans="1:11" s="2" customFormat="1" ht="43.5">
      <c r="A94" s="181" t="s">
        <v>257</v>
      </c>
      <c r="B94" s="182" t="s">
        <v>258</v>
      </c>
      <c r="C94" s="94"/>
      <c r="D94" s="94"/>
      <c r="E94" s="183">
        <f>E97+E100+E105</f>
        <v>9318493</v>
      </c>
      <c r="F94" s="183">
        <f>F97+F100+F105</f>
        <v>9318493</v>
      </c>
      <c r="G94" s="183">
        <f>G97+G100+G105</f>
        <v>291990</v>
      </c>
      <c r="H94" s="183">
        <f>H97+H100+H105</f>
        <v>0</v>
      </c>
      <c r="I94" s="183">
        <f>I97+I100+I105</f>
        <v>0</v>
      </c>
      <c r="J94" s="183">
        <f>J97+J100+J105</f>
        <v>0</v>
      </c>
      <c r="K94" s="183">
        <f>K97+K100+K105</f>
        <v>0</v>
      </c>
    </row>
    <row r="95" spans="1:11" s="2" customFormat="1" ht="15">
      <c r="A95" s="181"/>
      <c r="B95" s="158" t="s">
        <v>259</v>
      </c>
      <c r="C95" s="152">
        <v>750</v>
      </c>
      <c r="D95" s="42"/>
      <c r="E95" s="148"/>
      <c r="F95" s="148"/>
      <c r="G95" s="148"/>
      <c r="H95" s="148"/>
      <c r="I95" s="148"/>
      <c r="J95" s="148"/>
      <c r="K95" s="148"/>
    </row>
    <row r="96" spans="1:11" s="2" customFormat="1" ht="15">
      <c r="A96" s="181"/>
      <c r="B96" s="145" t="s">
        <v>260</v>
      </c>
      <c r="C96" s="152"/>
      <c r="D96" s="42">
        <v>75011</v>
      </c>
      <c r="E96" s="148">
        <v>176560</v>
      </c>
      <c r="F96" s="148">
        <v>176560</v>
      </c>
      <c r="G96" s="148">
        <v>176560</v>
      </c>
      <c r="H96" s="148"/>
      <c r="I96" s="148"/>
      <c r="J96" s="148"/>
      <c r="K96" s="148"/>
    </row>
    <row r="97" spans="1:11" s="2" customFormat="1" ht="15">
      <c r="A97" s="181"/>
      <c r="B97" s="150" t="s">
        <v>261</v>
      </c>
      <c r="C97" s="24"/>
      <c r="D97" s="38"/>
      <c r="E97" s="144">
        <f>SUM(E96)</f>
        <v>176560</v>
      </c>
      <c r="F97" s="144">
        <f>SUM(F96)</f>
        <v>176560</v>
      </c>
      <c r="G97" s="144">
        <f>SUM(G96)</f>
        <v>176560</v>
      </c>
      <c r="H97" s="144">
        <f>SUM(H96)</f>
        <v>0</v>
      </c>
      <c r="I97" s="144">
        <f>SUM(I96)</f>
        <v>0</v>
      </c>
      <c r="J97" s="144">
        <f>SUM(J96)</f>
        <v>0</v>
      </c>
      <c r="K97" s="144">
        <f>SUM(K96)</f>
        <v>0</v>
      </c>
    </row>
    <row r="98" spans="1:11" s="2" customFormat="1" ht="43.5">
      <c r="A98" s="181"/>
      <c r="B98" s="186" t="s">
        <v>262</v>
      </c>
      <c r="C98" s="16">
        <v>751</v>
      </c>
      <c r="D98" s="46"/>
      <c r="E98" s="168"/>
      <c r="F98" s="168"/>
      <c r="G98" s="168"/>
      <c r="H98" s="168"/>
      <c r="I98" s="168"/>
      <c r="J98" s="168"/>
      <c r="K98" s="168"/>
    </row>
    <row r="99" spans="1:11" s="2" customFormat="1" ht="23.25">
      <c r="A99" s="184"/>
      <c r="B99" s="145" t="s">
        <v>263</v>
      </c>
      <c r="C99" s="152"/>
      <c r="D99" s="42">
        <v>75101</v>
      </c>
      <c r="E99" s="148">
        <v>6161</v>
      </c>
      <c r="F99" s="148">
        <v>6161</v>
      </c>
      <c r="G99" s="148"/>
      <c r="H99" s="148"/>
      <c r="I99" s="148"/>
      <c r="J99" s="148"/>
      <c r="K99" s="148"/>
    </row>
    <row r="100" spans="1:11" s="2" customFormat="1" ht="15">
      <c r="A100" s="184"/>
      <c r="B100" s="150" t="s">
        <v>264</v>
      </c>
      <c r="C100" s="24"/>
      <c r="D100" s="38"/>
      <c r="E100" s="144">
        <f>SUM(E99)</f>
        <v>6161</v>
      </c>
      <c r="F100" s="144">
        <f>SUM(F99)</f>
        <v>6161</v>
      </c>
      <c r="G100" s="144">
        <f>SUM(G99)</f>
        <v>0</v>
      </c>
      <c r="H100" s="144">
        <f>SUM(H99)</f>
        <v>0</v>
      </c>
      <c r="I100" s="144">
        <f>SUM(I99)</f>
        <v>0</v>
      </c>
      <c r="J100" s="144">
        <f>SUM(J99)</f>
        <v>0</v>
      </c>
      <c r="K100" s="144">
        <f>SUM(K99)</f>
        <v>0</v>
      </c>
    </row>
    <row r="101" spans="1:11" s="2" customFormat="1" ht="15">
      <c r="A101" s="184"/>
      <c r="B101" s="151" t="s">
        <v>265</v>
      </c>
      <c r="C101" s="152">
        <v>852</v>
      </c>
      <c r="D101" s="42"/>
      <c r="E101" s="154"/>
      <c r="F101" s="154"/>
      <c r="G101" s="154"/>
      <c r="H101" s="154"/>
      <c r="I101" s="154"/>
      <c r="J101" s="154"/>
      <c r="K101" s="154"/>
    </row>
    <row r="102" spans="1:11" s="2" customFormat="1" ht="34.5">
      <c r="A102" s="184"/>
      <c r="B102" s="187" t="s">
        <v>266</v>
      </c>
      <c r="C102" s="152"/>
      <c r="D102" s="42">
        <v>85212</v>
      </c>
      <c r="E102" s="148">
        <v>8064310</v>
      </c>
      <c r="F102" s="148">
        <v>8064310</v>
      </c>
      <c r="G102" s="148">
        <v>115430</v>
      </c>
      <c r="H102" s="154"/>
      <c r="I102" s="154"/>
      <c r="J102" s="154"/>
      <c r="K102" s="154"/>
    </row>
    <row r="103" spans="1:11" s="2" customFormat="1" ht="34.5">
      <c r="A103" s="184"/>
      <c r="B103" s="187" t="s">
        <v>267</v>
      </c>
      <c r="C103" s="152"/>
      <c r="D103" s="42">
        <v>85213</v>
      </c>
      <c r="E103" s="148">
        <v>139600</v>
      </c>
      <c r="F103" s="148">
        <v>139600</v>
      </c>
      <c r="G103" s="148"/>
      <c r="H103" s="148"/>
      <c r="I103" s="148"/>
      <c r="J103" s="148"/>
      <c r="K103" s="148"/>
    </row>
    <row r="104" spans="1:11" s="2" customFormat="1" ht="23.25">
      <c r="A104" s="184"/>
      <c r="B104" s="187" t="s">
        <v>268</v>
      </c>
      <c r="C104" s="152"/>
      <c r="D104" s="42">
        <v>85214</v>
      </c>
      <c r="E104" s="148">
        <v>931862</v>
      </c>
      <c r="F104" s="148">
        <v>931862</v>
      </c>
      <c r="G104" s="148"/>
      <c r="H104" s="148"/>
      <c r="I104" s="148"/>
      <c r="J104" s="148"/>
      <c r="K104" s="148"/>
    </row>
    <row r="105" spans="1:11" s="2" customFormat="1" ht="15">
      <c r="A105" s="184"/>
      <c r="B105" s="188" t="s">
        <v>269</v>
      </c>
      <c r="C105" s="62"/>
      <c r="D105" s="40"/>
      <c r="E105" s="189">
        <f>SUM(E102:E104)</f>
        <v>9135772</v>
      </c>
      <c r="F105" s="189">
        <f>SUM(F102:F104)</f>
        <v>9135772</v>
      </c>
      <c r="G105" s="189">
        <f>SUM(G102:G104)</f>
        <v>115430</v>
      </c>
      <c r="H105" s="189">
        <f>SUM(H102:H104)</f>
        <v>0</v>
      </c>
      <c r="I105" s="189">
        <f>SUM(I102:I104)</f>
        <v>0</v>
      </c>
      <c r="J105" s="189">
        <f>SUM(J102:J104)</f>
        <v>0</v>
      </c>
      <c r="K105" s="189">
        <f>SUM(K102:K104)</f>
        <v>0</v>
      </c>
    </row>
    <row r="106" spans="1:11" s="2" customFormat="1" ht="43.5">
      <c r="A106" s="190" t="s">
        <v>270</v>
      </c>
      <c r="B106" s="191" t="s">
        <v>271</v>
      </c>
      <c r="C106" s="192"/>
      <c r="D106" s="192"/>
      <c r="E106" s="193">
        <f>E109</f>
        <v>10000</v>
      </c>
      <c r="F106" s="193">
        <f>F109</f>
        <v>10000</v>
      </c>
      <c r="G106" s="193">
        <f>G109</f>
        <v>0</v>
      </c>
      <c r="H106" s="193">
        <f>H109</f>
        <v>0</v>
      </c>
      <c r="I106" s="193">
        <f>I109</f>
        <v>0</v>
      </c>
      <c r="J106" s="193">
        <f>J109</f>
        <v>0</v>
      </c>
      <c r="K106" s="193">
        <f>K109</f>
        <v>0</v>
      </c>
    </row>
    <row r="107" spans="1:11" s="2" customFormat="1" ht="15">
      <c r="A107" s="190"/>
      <c r="B107" s="195" t="s">
        <v>272</v>
      </c>
      <c r="C107" s="152">
        <v>710</v>
      </c>
      <c r="D107" s="42"/>
      <c r="E107" s="148"/>
      <c r="F107" s="148"/>
      <c r="G107" s="148"/>
      <c r="H107" s="148"/>
      <c r="I107" s="148"/>
      <c r="J107" s="148"/>
      <c r="K107" s="148"/>
    </row>
    <row r="108" spans="1:11" s="2" customFormat="1" ht="15">
      <c r="A108" s="190"/>
      <c r="B108" s="196" t="s">
        <v>273</v>
      </c>
      <c r="C108" s="38"/>
      <c r="D108" s="38">
        <v>71035</v>
      </c>
      <c r="E108" s="169">
        <v>10000</v>
      </c>
      <c r="F108" s="169">
        <v>10000</v>
      </c>
      <c r="G108" s="169"/>
      <c r="H108" s="169"/>
      <c r="I108" s="169"/>
      <c r="J108" s="169"/>
      <c r="K108" s="169"/>
    </row>
    <row r="109" spans="1:11" s="2" customFormat="1" ht="17.25">
      <c r="A109" s="197"/>
      <c r="B109" s="198" t="s">
        <v>274</v>
      </c>
      <c r="C109" s="199"/>
      <c r="D109" s="199"/>
      <c r="E109" s="200">
        <f>E108</f>
        <v>10000</v>
      </c>
      <c r="F109" s="200">
        <f>F108</f>
        <v>10000</v>
      </c>
      <c r="G109" s="200">
        <f>G108</f>
        <v>0</v>
      </c>
      <c r="H109" s="200">
        <f>H108</f>
        <v>0</v>
      </c>
      <c r="I109" s="200">
        <f>I108</f>
        <v>0</v>
      </c>
      <c r="J109" s="200">
        <f>J108</f>
        <v>0</v>
      </c>
      <c r="K109" s="200">
        <f>K108</f>
        <v>0</v>
      </c>
    </row>
    <row r="110" spans="1:11" s="2" customFormat="1" ht="57.75">
      <c r="A110" s="201" t="s">
        <v>275</v>
      </c>
      <c r="B110" s="202" t="s">
        <v>276</v>
      </c>
      <c r="C110" s="203"/>
      <c r="D110" s="203"/>
      <c r="E110" s="204">
        <f>E115+E118</f>
        <v>1787706</v>
      </c>
      <c r="F110" s="204">
        <f>F115+F118</f>
        <v>10000</v>
      </c>
      <c r="G110" s="204">
        <f>G115+G118</f>
        <v>0</v>
      </c>
      <c r="H110" s="204">
        <f>H115+H118</f>
        <v>10000</v>
      </c>
      <c r="I110" s="204">
        <f>I115+I118</f>
        <v>0</v>
      </c>
      <c r="J110" s="204">
        <f>J115+J118</f>
        <v>0</v>
      </c>
      <c r="K110" s="204">
        <f>K115+K118</f>
        <v>1777706</v>
      </c>
    </row>
    <row r="111" spans="1:11" s="2" customFormat="1" ht="15">
      <c r="A111" s="165"/>
      <c r="B111" s="151" t="s">
        <v>277</v>
      </c>
      <c r="C111" s="152">
        <v>600</v>
      </c>
      <c r="D111" s="42"/>
      <c r="E111" s="148"/>
      <c r="F111" s="148"/>
      <c r="G111" s="148"/>
      <c r="H111" s="148"/>
      <c r="I111" s="148"/>
      <c r="J111" s="148"/>
      <c r="K111" s="148"/>
    </row>
    <row r="112" spans="1:11" s="2" customFormat="1" ht="15">
      <c r="A112" s="165"/>
      <c r="B112" s="153" t="s">
        <v>278</v>
      </c>
      <c r="C112" s="42"/>
      <c r="D112" s="42">
        <v>60011</v>
      </c>
      <c r="E112" s="148">
        <v>100000</v>
      </c>
      <c r="F112" s="148"/>
      <c r="G112" s="148"/>
      <c r="H112" s="148"/>
      <c r="I112" s="148"/>
      <c r="J112" s="148"/>
      <c r="K112" s="148">
        <v>100000</v>
      </c>
    </row>
    <row r="113" spans="1:11" s="2" customFormat="1" ht="15">
      <c r="A113" s="165"/>
      <c r="B113" s="205" t="s">
        <v>279</v>
      </c>
      <c r="C113" s="42"/>
      <c r="D113" s="42">
        <v>60013</v>
      </c>
      <c r="E113" s="148">
        <v>1427706</v>
      </c>
      <c r="F113" s="148"/>
      <c r="G113" s="148"/>
      <c r="H113" s="148"/>
      <c r="I113" s="148"/>
      <c r="J113" s="148"/>
      <c r="K113" s="148">
        <v>1427706</v>
      </c>
    </row>
    <row r="114" spans="1:11" s="2" customFormat="1" ht="15">
      <c r="A114" s="165"/>
      <c r="B114" s="205" t="s">
        <v>280</v>
      </c>
      <c r="C114" s="42"/>
      <c r="D114" s="42">
        <v>60014</v>
      </c>
      <c r="E114" s="148">
        <v>250000</v>
      </c>
      <c r="F114" s="148"/>
      <c r="G114" s="148"/>
      <c r="H114" s="148"/>
      <c r="I114" s="148"/>
      <c r="J114" s="148"/>
      <c r="K114" s="148">
        <v>250000</v>
      </c>
    </row>
    <row r="115" spans="1:11" s="2" customFormat="1" ht="15">
      <c r="A115" s="165"/>
      <c r="B115" s="150" t="s">
        <v>281</v>
      </c>
      <c r="C115" s="24"/>
      <c r="D115" s="24"/>
      <c r="E115" s="109">
        <f>SUM(E112:E114)</f>
        <v>1777706</v>
      </c>
      <c r="F115" s="109">
        <f>SUM(F112:F114)</f>
        <v>0</v>
      </c>
      <c r="G115" s="109">
        <f>SUM(G112:G114)</f>
        <v>0</v>
      </c>
      <c r="H115" s="109">
        <f>SUM(H112:H114)</f>
        <v>0</v>
      </c>
      <c r="I115" s="109">
        <f>SUM(I112:I114)</f>
        <v>0</v>
      </c>
      <c r="J115" s="109">
        <f>SUM(J112:J114)</f>
        <v>0</v>
      </c>
      <c r="K115" s="109">
        <f>SUM(K112:K114)</f>
        <v>1777706</v>
      </c>
    </row>
    <row r="116" spans="1:11" s="2" customFormat="1" ht="29.25">
      <c r="A116" s="165"/>
      <c r="B116" s="158" t="s">
        <v>282</v>
      </c>
      <c r="C116" s="42">
        <v>921</v>
      </c>
      <c r="D116" s="42"/>
      <c r="E116" s="148"/>
      <c r="F116" s="148"/>
      <c r="G116" s="148"/>
      <c r="H116" s="148"/>
      <c r="I116" s="148"/>
      <c r="J116" s="148"/>
      <c r="K116" s="148"/>
    </row>
    <row r="117" spans="1:11" s="2" customFormat="1" ht="15">
      <c r="A117" s="165"/>
      <c r="B117" s="205" t="s">
        <v>283</v>
      </c>
      <c r="C117" s="42"/>
      <c r="D117" s="42">
        <v>92116</v>
      </c>
      <c r="E117" s="148">
        <v>10000</v>
      </c>
      <c r="F117" s="148">
        <v>10000</v>
      </c>
      <c r="G117" s="148"/>
      <c r="H117" s="148">
        <v>10000</v>
      </c>
      <c r="I117" s="148"/>
      <c r="J117" s="148"/>
      <c r="K117" s="148"/>
    </row>
    <row r="118" spans="1:11" s="2" customFormat="1" ht="15">
      <c r="A118" s="165"/>
      <c r="B118" s="150" t="s">
        <v>284</v>
      </c>
      <c r="C118" s="38"/>
      <c r="D118" s="38"/>
      <c r="E118" s="144">
        <f>E117</f>
        <v>10000</v>
      </c>
      <c r="F118" s="144">
        <f>F117</f>
        <v>10000</v>
      </c>
      <c r="G118" s="144">
        <f>G117</f>
        <v>0</v>
      </c>
      <c r="H118" s="144">
        <f>H117</f>
        <v>10000</v>
      </c>
      <c r="I118" s="144">
        <f>I117</f>
        <v>0</v>
      </c>
      <c r="J118" s="144">
        <f>J117</f>
        <v>0</v>
      </c>
      <c r="K118" s="144">
        <f>K117</f>
        <v>0</v>
      </c>
    </row>
    <row r="119" spans="1:12" s="2" customFormat="1" ht="17.25">
      <c r="A119" s="165"/>
      <c r="B119" s="206" t="s">
        <v>285</v>
      </c>
      <c r="C119" s="207"/>
      <c r="D119" s="207"/>
      <c r="E119" s="208">
        <f>E106+E94+E13+E110</f>
        <v>58311819</v>
      </c>
      <c r="F119" s="208">
        <f>F106+F94+F13+F110</f>
        <v>43739065</v>
      </c>
      <c r="G119" s="208">
        <f>G106+G94+G13+G110</f>
        <v>20062240</v>
      </c>
      <c r="H119" s="208">
        <f>H106+H94+H13+H110</f>
        <v>4186000</v>
      </c>
      <c r="I119" s="208">
        <f>I106+I94+I13+I110</f>
        <v>80000</v>
      </c>
      <c r="J119" s="208">
        <f>J106+J94+J13+J110</f>
        <v>0</v>
      </c>
      <c r="K119" s="208">
        <f>K106+K94+K13+K110</f>
        <v>14572754</v>
      </c>
      <c r="L119" s="209"/>
    </row>
    <row r="120" s="2" customFormat="1" ht="15"/>
    <row r="121" spans="9:10" s="2" customFormat="1" ht="15">
      <c r="I121" s="2" t="s">
        <v>286</v>
      </c>
      <c r="J121" s="210"/>
    </row>
    <row r="122" s="2" customFormat="1" ht="15">
      <c r="J122" s="210"/>
    </row>
    <row r="123" spans="9:10" s="2" customFormat="1" ht="15">
      <c r="I123" s="211" t="s">
        <v>287</v>
      </c>
      <c r="J123" s="211"/>
    </row>
  </sheetData>
  <mergeCells count="16">
    <mergeCell ref="A6:K6"/>
    <mergeCell ref="A8:A11"/>
    <mergeCell ref="B8:B11"/>
    <mergeCell ref="C8:D8"/>
    <mergeCell ref="E8:K8"/>
    <mergeCell ref="C9:C11"/>
    <mergeCell ref="D9:D11"/>
    <mergeCell ref="E9:E11"/>
    <mergeCell ref="F9:J9"/>
    <mergeCell ref="K9:K11"/>
    <mergeCell ref="F10:F11"/>
    <mergeCell ref="G10:J10"/>
    <mergeCell ref="A94:A98"/>
    <mergeCell ref="A106:A108"/>
    <mergeCell ref="A111:A119"/>
    <mergeCell ref="I123:J123"/>
  </mergeCells>
  <printOptions/>
  <pageMargins left="1.1402777777777777" right="0.22013888888888888" top="0.39375" bottom="0.7875" header="0.39375" footer="0.5118055555555556"/>
  <pageSetup fitToHeight="0" horizontalDpi="300" verticalDpi="300" orientation="landscape" paperSize="9" scale="72"/>
  <headerFooter alignWithMargins="0">
    <oddFooter>&amp;CStrona &amp;P</oddFooter>
  </headerFooter>
  <rowBreaks count="3" manualBreakCount="3">
    <brk id="34" max="255" man="1"/>
    <brk id="63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12" sqref="B12"/>
    </sheetView>
  </sheetViews>
  <sheetFormatPr defaultColWidth="9.00390625" defaultRowHeight="12.75"/>
  <cols>
    <col min="1" max="1" width="3.875" style="2" customWidth="1"/>
    <col min="2" max="2" width="10.875" style="2" customWidth="1"/>
    <col min="3" max="3" width="16.75390625" style="2" customWidth="1"/>
    <col min="4" max="4" width="10.875" style="2" customWidth="1"/>
    <col min="5" max="5" width="31.25390625" style="2" customWidth="1"/>
    <col min="6" max="6" width="11.75390625" style="2" customWidth="1"/>
    <col min="7" max="7" width="18.625" style="2" customWidth="1"/>
    <col min="8" max="256" width="9.125" style="2" customWidth="1"/>
  </cols>
  <sheetData>
    <row r="1" s="2" customFormat="1" ht="15">
      <c r="F1" s="2" t="s">
        <v>288</v>
      </c>
    </row>
    <row r="2" s="2" customFormat="1" ht="15">
      <c r="F2" s="2" t="s">
        <v>289</v>
      </c>
    </row>
    <row r="3" s="2" customFormat="1" ht="15">
      <c r="F3" s="2" t="s">
        <v>290</v>
      </c>
    </row>
    <row r="4" s="2" customFormat="1" ht="15">
      <c r="F4" s="2" t="s">
        <v>291</v>
      </c>
    </row>
    <row r="5" s="2" customFormat="1" ht="15"/>
    <row r="6" spans="3:4" s="2" customFormat="1" ht="16.5">
      <c r="C6" s="213" t="s">
        <v>292</v>
      </c>
      <c r="D6" s="127"/>
    </row>
    <row r="7" spans="3:4" s="2" customFormat="1" ht="15">
      <c r="C7" s="127"/>
      <c r="D7" s="127" t="s">
        <v>293</v>
      </c>
    </row>
    <row r="8" s="2" customFormat="1" ht="15"/>
    <row r="9" spans="1:7" s="218" customFormat="1" ht="30.75" customHeight="1">
      <c r="A9" s="214" t="s">
        <v>294</v>
      </c>
      <c r="B9" s="215" t="s">
        <v>295</v>
      </c>
      <c r="C9" s="215"/>
      <c r="D9" s="215"/>
      <c r="E9" s="215"/>
      <c r="F9" s="215"/>
      <c r="G9" s="217" t="s">
        <v>296</v>
      </c>
    </row>
    <row r="10" spans="1:7" s="2" customFormat="1" ht="30.75" customHeight="1">
      <c r="A10" s="219" t="s">
        <v>297</v>
      </c>
      <c r="B10" s="220" t="s">
        <v>298</v>
      </c>
      <c r="C10" s="220"/>
      <c r="D10" s="220"/>
      <c r="E10" s="220"/>
      <c r="F10" s="220"/>
      <c r="G10" s="222">
        <v>5232473</v>
      </c>
    </row>
    <row r="11" spans="1:7" s="2" customFormat="1" ht="40.5" customHeight="1">
      <c r="A11" s="219"/>
      <c r="B11" s="220" t="s">
        <v>299</v>
      </c>
      <c r="C11" s="220"/>
      <c r="D11" s="220"/>
      <c r="E11" s="220"/>
      <c r="F11" s="220"/>
      <c r="G11" s="223">
        <v>0</v>
      </c>
    </row>
    <row r="12" spans="1:7" s="2" customFormat="1" ht="30.75" customHeight="1">
      <c r="A12" s="219"/>
      <c r="B12" s="220" t="s">
        <v>300</v>
      </c>
      <c r="C12" s="220"/>
      <c r="D12" s="220"/>
      <c r="E12" s="220"/>
      <c r="F12" s="220"/>
      <c r="G12" s="223">
        <v>1961420</v>
      </c>
    </row>
    <row r="13" spans="1:7" s="20" customFormat="1" ht="30.75" customHeight="1">
      <c r="A13" s="224"/>
      <c r="B13" s="225" t="s">
        <v>301</v>
      </c>
      <c r="C13" s="225"/>
      <c r="D13" s="225"/>
      <c r="E13" s="225"/>
      <c r="F13" s="225"/>
      <c r="G13" s="227">
        <f>G10</f>
        <v>0</v>
      </c>
    </row>
    <row r="14" spans="1:7" s="20" customFormat="1" ht="30.75" customHeight="1">
      <c r="A14" s="228"/>
      <c r="B14" s="215" t="s">
        <v>302</v>
      </c>
      <c r="C14" s="215"/>
      <c r="D14" s="215"/>
      <c r="E14" s="215"/>
      <c r="F14" s="215"/>
      <c r="G14" s="229"/>
    </row>
    <row r="15" spans="1:7" s="2" customFormat="1" ht="34.5" customHeight="1">
      <c r="A15" s="219" t="s">
        <v>303</v>
      </c>
      <c r="B15" s="230" t="s">
        <v>304</v>
      </c>
      <c r="C15" s="230"/>
      <c r="D15" s="230"/>
      <c r="E15" s="230"/>
      <c r="F15" s="230"/>
      <c r="G15" s="232">
        <v>785683</v>
      </c>
    </row>
    <row r="16" spans="1:7" s="2" customFormat="1" ht="35.25" customHeight="1">
      <c r="A16" s="219"/>
      <c r="B16" s="220" t="s">
        <v>305</v>
      </c>
      <c r="C16" s="220"/>
      <c r="D16" s="220"/>
      <c r="E16" s="220"/>
      <c r="F16" s="220"/>
      <c r="G16" s="232">
        <v>0</v>
      </c>
    </row>
    <row r="17" spans="1:7" s="2" customFormat="1" ht="29.25" customHeight="1">
      <c r="A17" s="219"/>
      <c r="B17" s="220" t="s">
        <v>306</v>
      </c>
      <c r="C17" s="220"/>
      <c r="D17" s="220"/>
      <c r="E17" s="220"/>
      <c r="F17" s="220"/>
      <c r="G17" s="232">
        <v>212932</v>
      </c>
    </row>
    <row r="18" spans="1:7" s="20" customFormat="1" ht="30.75" customHeight="1">
      <c r="A18" s="233"/>
      <c r="B18" s="234" t="s">
        <v>307</v>
      </c>
      <c r="C18" s="234"/>
      <c r="D18" s="234"/>
      <c r="E18" s="234"/>
      <c r="F18" s="234"/>
      <c r="G18" s="236">
        <f>G15</f>
        <v>0</v>
      </c>
    </row>
    <row r="19" s="2" customFormat="1" ht="15"/>
    <row r="20" s="2" customFormat="1" ht="15">
      <c r="G20" s="210"/>
    </row>
    <row r="21" spans="6:7" s="2" customFormat="1" ht="15">
      <c r="F21" s="237" t="s">
        <v>308</v>
      </c>
      <c r="G21" s="212"/>
    </row>
    <row r="22" spans="6:7" s="2" customFormat="1" ht="15">
      <c r="F22" s="237"/>
      <c r="G22" s="237"/>
    </row>
    <row r="23" spans="6:8" s="2" customFormat="1" ht="15">
      <c r="F23" s="238" t="s">
        <v>309</v>
      </c>
      <c r="G23" s="239"/>
      <c r="H23" s="239"/>
    </row>
  </sheetData>
  <mergeCells count="11"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F22:G22"/>
  </mergeCells>
  <printOptions/>
  <pageMargins left="0.7875" right="0.7097222222222223" top="0.40972222222222227" bottom="0.7875" header="0.40972222222222227" footer="0.5118055555555556"/>
  <pageSetup fitToHeight="0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E1">
      <selection activeCell="J23" sqref="J23"/>
    </sheetView>
  </sheetViews>
  <sheetFormatPr defaultColWidth="9.00390625" defaultRowHeight="12.75"/>
  <cols>
    <col min="1" max="1" width="4.375" style="2" customWidth="1"/>
    <col min="2" max="2" width="17.00390625" style="2" customWidth="1"/>
    <col min="3" max="3" width="9.00390625" style="2" customWidth="1"/>
    <col min="4" max="4" width="13.625" style="2" customWidth="1"/>
    <col min="5" max="6" width="13.125" style="2" customWidth="1"/>
    <col min="7" max="7" width="9.75390625" style="2" customWidth="1"/>
    <col min="8" max="8" width="14.625" style="2" customWidth="1"/>
    <col min="9" max="9" width="15.375" style="2" customWidth="1"/>
    <col min="10" max="10" width="13.25390625" style="2" customWidth="1"/>
    <col min="11" max="11" width="12.75390625" style="2" customWidth="1"/>
    <col min="12" max="12" width="12.25390625" style="2" customWidth="1"/>
    <col min="13" max="256" width="9.125" style="2" customWidth="1"/>
  </cols>
  <sheetData>
    <row r="1" s="2" customFormat="1" ht="15">
      <c r="J1" s="2" t="s">
        <v>310</v>
      </c>
    </row>
    <row r="2" s="2" customFormat="1" ht="15">
      <c r="J2" s="2" t="s">
        <v>311</v>
      </c>
    </row>
    <row r="3" spans="7:10" s="2" customFormat="1" ht="15">
      <c r="G3" s="127"/>
      <c r="J3" s="2" t="s">
        <v>312</v>
      </c>
    </row>
    <row r="4" s="2" customFormat="1" ht="15">
      <c r="J4" s="2" t="s">
        <v>313</v>
      </c>
    </row>
    <row r="5" s="2" customFormat="1" ht="15"/>
    <row r="6" spans="1:12" s="2" customFormat="1" ht="15.75" customHeight="1">
      <c r="A6" s="128" t="s">
        <v>314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="2" customFormat="1" ht="15"/>
    <row r="8" spans="11:12" s="2" customFormat="1" ht="15">
      <c r="K8" s="6"/>
      <c r="L8" s="6" t="s">
        <v>315</v>
      </c>
    </row>
    <row r="9" spans="1:12" s="242" customFormat="1" ht="16.5" customHeight="1">
      <c r="A9" s="240" t="s">
        <v>316</v>
      </c>
      <c r="B9" s="240" t="s">
        <v>317</v>
      </c>
      <c r="C9" s="240" t="s">
        <v>318</v>
      </c>
      <c r="D9" s="240" t="s">
        <v>319</v>
      </c>
      <c r="E9" s="240" t="s">
        <v>320</v>
      </c>
      <c r="F9" s="240" t="s">
        <v>321</v>
      </c>
      <c r="G9" s="240"/>
      <c r="H9" s="240" t="s">
        <v>322</v>
      </c>
      <c r="I9" s="240" t="s">
        <v>323</v>
      </c>
      <c r="J9" s="240"/>
      <c r="K9" s="240"/>
      <c r="L9" s="240" t="s">
        <v>324</v>
      </c>
    </row>
    <row r="10" spans="1:12" s="133" customFormat="1" ht="45.75">
      <c r="A10" s="240"/>
      <c r="B10" s="240"/>
      <c r="C10" s="240"/>
      <c r="D10" s="240"/>
      <c r="E10" s="240"/>
      <c r="F10" s="240" t="s">
        <v>325</v>
      </c>
      <c r="G10" s="240" t="s">
        <v>326</v>
      </c>
      <c r="H10" s="240"/>
      <c r="I10" s="240" t="s">
        <v>327</v>
      </c>
      <c r="J10" s="240" t="s">
        <v>328</v>
      </c>
      <c r="K10" s="240" t="s">
        <v>329</v>
      </c>
      <c r="L10" s="240"/>
    </row>
    <row r="11" spans="1:12" s="11" customFormat="1" ht="10.5">
      <c r="A11" s="136">
        <v>1</v>
      </c>
      <c r="B11" s="136">
        <v>2</v>
      </c>
      <c r="C11" s="136">
        <v>3</v>
      </c>
      <c r="D11" s="136">
        <v>4</v>
      </c>
      <c r="E11" s="136">
        <v>5</v>
      </c>
      <c r="F11" s="136">
        <v>6</v>
      </c>
      <c r="G11" s="136">
        <v>7</v>
      </c>
      <c r="H11" s="136">
        <v>8</v>
      </c>
      <c r="I11" s="136">
        <v>9</v>
      </c>
      <c r="J11" s="136">
        <v>10</v>
      </c>
      <c r="K11" s="136">
        <v>11</v>
      </c>
      <c r="L11" s="136">
        <v>12</v>
      </c>
    </row>
    <row r="12" spans="1:12" s="2" customFormat="1" ht="15">
      <c r="A12" s="244">
        <v>1</v>
      </c>
      <c r="B12" s="245" t="s">
        <v>330</v>
      </c>
      <c r="C12" s="244" t="s">
        <v>331</v>
      </c>
      <c r="D12" s="246">
        <v>471000</v>
      </c>
      <c r="E12" s="247">
        <v>6600000</v>
      </c>
      <c r="F12" s="247"/>
      <c r="G12" s="247"/>
      <c r="H12" s="247">
        <v>7108900</v>
      </c>
      <c r="I12" s="248">
        <v>2354900</v>
      </c>
      <c r="J12" s="248">
        <v>310000</v>
      </c>
      <c r="K12" s="248">
        <v>100000</v>
      </c>
      <c r="L12" s="249">
        <v>475000</v>
      </c>
    </row>
    <row r="13" spans="1:12" s="2" customFormat="1" ht="15">
      <c r="A13" s="250"/>
      <c r="B13" s="245"/>
      <c r="C13" s="250" t="s">
        <v>332</v>
      </c>
      <c r="D13" s="246"/>
      <c r="E13" s="252">
        <v>4782000</v>
      </c>
      <c r="F13" s="252"/>
      <c r="G13" s="252"/>
      <c r="H13" s="252">
        <v>4269100</v>
      </c>
      <c r="I13" s="253">
        <v>546100</v>
      </c>
      <c r="J13" s="253">
        <v>5000</v>
      </c>
      <c r="K13" s="254">
        <v>0</v>
      </c>
      <c r="L13" s="249"/>
    </row>
    <row r="14" spans="1:12" s="2" customFormat="1" ht="15">
      <c r="A14" s="255"/>
      <c r="B14" s="255" t="s">
        <v>333</v>
      </c>
      <c r="C14" s="255"/>
      <c r="D14" s="256">
        <f>SUM(D12:D13)</f>
        <v>0</v>
      </c>
      <c r="E14" s="256">
        <f>SUM(E12:E13)</f>
        <v>0</v>
      </c>
      <c r="F14" s="256">
        <f>SUM(F12:F13)</f>
        <v>0</v>
      </c>
      <c r="G14" s="256">
        <f>SUM(G12:G13)</f>
        <v>0</v>
      </c>
      <c r="H14" s="256">
        <f>SUM(H12:H13)</f>
        <v>11378000</v>
      </c>
      <c r="I14" s="256">
        <f>SUM(I12:I13)</f>
        <v>2901000</v>
      </c>
      <c r="J14" s="256">
        <f>SUM(J12:J13)</f>
        <v>315000</v>
      </c>
      <c r="K14" s="256">
        <f>SUM(K12:K13)</f>
        <v>100000</v>
      </c>
      <c r="L14" s="256">
        <f>SUM(L12:L13)</f>
        <v>475000</v>
      </c>
    </row>
    <row r="15" spans="1:12" s="2" customFormat="1" ht="15">
      <c r="A15" s="250">
        <v>2</v>
      </c>
      <c r="B15" s="257" t="s">
        <v>334</v>
      </c>
      <c r="C15" s="250" t="s">
        <v>335</v>
      </c>
      <c r="D15" s="249">
        <v>393000</v>
      </c>
      <c r="E15" s="252">
        <v>3101960</v>
      </c>
      <c r="F15" s="252"/>
      <c r="G15" s="252"/>
      <c r="H15" s="252">
        <v>3094760</v>
      </c>
      <c r="I15" s="252">
        <v>1297460</v>
      </c>
      <c r="J15" s="258">
        <v>380000</v>
      </c>
      <c r="K15" s="249">
        <v>100000</v>
      </c>
      <c r="L15" s="249">
        <v>414500</v>
      </c>
    </row>
    <row r="16" spans="1:12" s="2" customFormat="1" ht="15">
      <c r="A16" s="250"/>
      <c r="B16" s="257"/>
      <c r="C16" s="250" t="s">
        <v>336</v>
      </c>
      <c r="D16" s="249"/>
      <c r="E16" s="252">
        <v>2394040</v>
      </c>
      <c r="F16" s="252"/>
      <c r="G16" s="252"/>
      <c r="H16" s="252">
        <v>2379740</v>
      </c>
      <c r="I16" s="252">
        <v>1191440</v>
      </c>
      <c r="J16" s="252">
        <v>200000</v>
      </c>
      <c r="K16" s="249"/>
      <c r="L16" s="249"/>
    </row>
    <row r="17" spans="1:12" s="2" customFormat="1" ht="15">
      <c r="A17" s="260" t="s">
        <v>337</v>
      </c>
      <c r="B17" s="260"/>
      <c r="C17" s="255"/>
      <c r="D17" s="256">
        <f>SUM(D15:D16)</f>
        <v>0</v>
      </c>
      <c r="E17" s="256">
        <f>SUM(E15:E16)</f>
        <v>5496000</v>
      </c>
      <c r="F17" s="256">
        <f>SUM(F15:F16)</f>
        <v>0</v>
      </c>
      <c r="G17" s="256">
        <f>SUM(G15:G16)</f>
        <v>0</v>
      </c>
      <c r="H17" s="256">
        <f>SUM(H15:H16)</f>
        <v>5474500</v>
      </c>
      <c r="I17" s="256">
        <f>SUM(I15:I16)</f>
        <v>2488900</v>
      </c>
      <c r="J17" s="256">
        <f>SUM(J15:J16)</f>
        <v>580000</v>
      </c>
      <c r="K17" s="256">
        <f>SUM(K15:K16)</f>
        <v>100000</v>
      </c>
      <c r="L17" s="256">
        <f>SUM(L15:L16)</f>
        <v>414500</v>
      </c>
    </row>
    <row r="18" spans="1:12" s="2" customFormat="1" ht="15">
      <c r="A18" s="244">
        <v>3</v>
      </c>
      <c r="B18" s="257" t="s">
        <v>338</v>
      </c>
      <c r="C18" s="244" t="s">
        <v>339</v>
      </c>
      <c r="D18" s="247">
        <v>214298</v>
      </c>
      <c r="E18" s="247">
        <v>3361312</v>
      </c>
      <c r="F18" s="247">
        <v>2526000</v>
      </c>
      <c r="G18" s="247"/>
      <c r="H18" s="247">
        <v>3348610</v>
      </c>
      <c r="I18" s="247">
        <v>2525810</v>
      </c>
      <c r="J18" s="247"/>
      <c r="K18" s="247"/>
      <c r="L18" s="247">
        <v>227000</v>
      </c>
    </row>
    <row r="19" spans="1:12" s="2" customFormat="1" ht="15">
      <c r="A19" s="255"/>
      <c r="B19" s="255" t="s">
        <v>340</v>
      </c>
      <c r="C19" s="255"/>
      <c r="D19" s="256">
        <f>SUM(D18)</f>
        <v>0</v>
      </c>
      <c r="E19" s="256">
        <f>SUM(E18)</f>
        <v>3361312</v>
      </c>
      <c r="F19" s="256">
        <f>SUM(F18)</f>
        <v>2526000</v>
      </c>
      <c r="G19" s="256">
        <f>SUM(G18)</f>
        <v>0</v>
      </c>
      <c r="H19" s="256">
        <f>SUM(H18)</f>
        <v>3348610</v>
      </c>
      <c r="I19" s="256">
        <f>SUM(I18)</f>
        <v>2525810</v>
      </c>
      <c r="J19" s="256">
        <f>SUM(J18)</f>
        <v>0</v>
      </c>
      <c r="K19" s="256">
        <f>SUM(K18)</f>
        <v>0</v>
      </c>
      <c r="L19" s="256">
        <f>SUM(L18)</f>
        <v>227000</v>
      </c>
    </row>
    <row r="20" spans="1:12" s="2" customFormat="1" ht="34.5">
      <c r="A20" s="250">
        <v>4</v>
      </c>
      <c r="B20" s="259" t="s">
        <v>341</v>
      </c>
      <c r="C20" s="250" t="s">
        <v>342</v>
      </c>
      <c r="D20" s="252">
        <v>37464</v>
      </c>
      <c r="E20" s="252">
        <v>1119124</v>
      </c>
      <c r="F20" s="252">
        <v>500000</v>
      </c>
      <c r="G20" s="252"/>
      <c r="H20" s="252">
        <v>1118574</v>
      </c>
      <c r="I20" s="252">
        <v>506769</v>
      </c>
      <c r="J20" s="252">
        <v>8000</v>
      </c>
      <c r="K20" s="252"/>
      <c r="L20" s="252">
        <v>38014</v>
      </c>
    </row>
    <row r="21" spans="1:12" s="2" customFormat="1" ht="15">
      <c r="A21" s="261"/>
      <c r="B21" s="262" t="s">
        <v>343</v>
      </c>
      <c r="C21" s="255"/>
      <c r="D21" s="256">
        <f>SUM(D20)</f>
        <v>0</v>
      </c>
      <c r="E21" s="256">
        <f>SUM(E20)</f>
        <v>1119124</v>
      </c>
      <c r="F21" s="256">
        <f>SUM(F20)</f>
        <v>500000</v>
      </c>
      <c r="G21" s="256">
        <f>SUM(G20)</f>
        <v>0</v>
      </c>
      <c r="H21" s="256">
        <f>SUM(H20)</f>
        <v>1118574</v>
      </c>
      <c r="I21" s="256">
        <f>SUM(I20)</f>
        <v>506769</v>
      </c>
      <c r="J21" s="256">
        <f>SUM(J20)</f>
        <v>8000</v>
      </c>
      <c r="K21" s="256">
        <f>SUM(K20)</f>
        <v>0</v>
      </c>
      <c r="L21" s="256">
        <f>SUM(L20)</f>
        <v>38014</v>
      </c>
    </row>
    <row r="22" spans="1:12" s="2" customFormat="1" ht="15">
      <c r="A22" s="263" t="s">
        <v>344</v>
      </c>
      <c r="B22" s="263"/>
      <c r="C22" s="265"/>
      <c r="D22" s="266">
        <f>D14+D17+D19+D21</f>
        <v>1115762</v>
      </c>
      <c r="E22" s="266">
        <f>E14+E17+E19+E21</f>
        <v>21358436</v>
      </c>
      <c r="F22" s="266">
        <f>F14+F17+F19+F21</f>
        <v>3026000</v>
      </c>
      <c r="G22" s="266">
        <f>G14+G17+G19+G21</f>
        <v>0</v>
      </c>
      <c r="H22" s="266">
        <f>H14+H17+H19+H21</f>
        <v>21319684</v>
      </c>
      <c r="I22" s="266">
        <f>I14+I17+I19+I21</f>
        <v>8422479</v>
      </c>
      <c r="J22" s="266">
        <f>J14+J17+J19+J21</f>
        <v>903000</v>
      </c>
      <c r="K22" s="266">
        <f>K14+K17+K19+K21</f>
        <v>200000</v>
      </c>
      <c r="L22" s="266">
        <f>L14+L17+L19+L21</f>
        <v>1154514</v>
      </c>
    </row>
    <row r="23" spans="1:12" s="2" customFormat="1" ht="1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</row>
    <row r="24" spans="1:12" s="2" customFormat="1" ht="1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</row>
    <row r="25" spans="1:12" s="2" customFormat="1" ht="1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</row>
    <row r="26" spans="1:12" s="2" customFormat="1" ht="15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10"/>
      <c r="L26" s="267"/>
    </row>
    <row r="27" spans="1:12" s="2" customFormat="1" ht="15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10" t="s">
        <v>345</v>
      </c>
      <c r="L27" s="267"/>
    </row>
    <row r="28" s="2" customFormat="1" ht="15"/>
    <row r="29" spans="10:12" s="2" customFormat="1" ht="15">
      <c r="J29" s="211" t="s">
        <v>346</v>
      </c>
      <c r="K29" s="211"/>
      <c r="L29" s="211"/>
    </row>
  </sheetData>
  <mergeCells count="20">
    <mergeCell ref="A6:L6"/>
    <mergeCell ref="A9:A10"/>
    <mergeCell ref="B9:B10"/>
    <mergeCell ref="C9:C10"/>
    <mergeCell ref="D9:D10"/>
    <mergeCell ref="E9:E10"/>
    <mergeCell ref="F9:G9"/>
    <mergeCell ref="H9:H10"/>
    <mergeCell ref="I9:K9"/>
    <mergeCell ref="L9:L10"/>
    <mergeCell ref="B12:B13"/>
    <mergeCell ref="D12:D13"/>
    <mergeCell ref="L12:L13"/>
    <mergeCell ref="B15:B16"/>
    <mergeCell ref="D15:D16"/>
    <mergeCell ref="K15:K16"/>
    <mergeCell ref="L15:L16"/>
    <mergeCell ref="A17:B17"/>
    <mergeCell ref="A22:B22"/>
    <mergeCell ref="J29:L29"/>
  </mergeCells>
  <printOptions/>
  <pageMargins left="0.3402777777777778" right="0.3597222222222222" top="0.39375" bottom="0.7875" header="0.39375" footer="0.5118055555555556"/>
  <pageSetup fitToHeight="0" horizontalDpi="300" verticalDpi="300" orientation="landscape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3.875" style="2" customWidth="1"/>
    <col min="2" max="2" width="10.375" style="2" customWidth="1"/>
    <col min="3" max="3" width="28.125" style="2" customWidth="1"/>
    <col min="4" max="7" width="9.75390625" style="2" customWidth="1"/>
    <col min="8" max="256" width="9.125" style="2" customWidth="1"/>
  </cols>
  <sheetData>
    <row r="1" s="2" customFormat="1" ht="15">
      <c r="E1" s="2" t="s">
        <v>347</v>
      </c>
    </row>
    <row r="2" spans="3:5" s="2" customFormat="1" ht="16.5">
      <c r="C2" s="268"/>
      <c r="D2" s="268"/>
      <c r="E2" s="2" t="s">
        <v>348</v>
      </c>
    </row>
    <row r="3" s="2" customFormat="1" ht="15">
      <c r="E3" s="2" t="s">
        <v>349</v>
      </c>
    </row>
    <row r="4" s="2" customFormat="1" ht="15">
      <c r="E4" s="2" t="s">
        <v>350</v>
      </c>
    </row>
    <row r="5" s="2" customFormat="1" ht="15"/>
    <row r="6" spans="1:7" s="2" customFormat="1" ht="15">
      <c r="A6" s="269" t="s">
        <v>351</v>
      </c>
      <c r="B6" s="269"/>
      <c r="C6" s="269"/>
      <c r="D6" s="269"/>
      <c r="E6" s="269"/>
      <c r="F6" s="269"/>
      <c r="G6" s="269"/>
    </row>
    <row r="7" s="2" customFormat="1" ht="15"/>
    <row r="8" spans="6:7" s="2" customFormat="1" ht="15">
      <c r="F8" s="6"/>
      <c r="G8" s="6" t="s">
        <v>352</v>
      </c>
    </row>
    <row r="9" spans="1:7" s="270" customFormat="1" ht="34.5">
      <c r="A9" s="7" t="s">
        <v>353</v>
      </c>
      <c r="B9" s="7" t="s">
        <v>354</v>
      </c>
      <c r="C9" s="7" t="s">
        <v>355</v>
      </c>
      <c r="D9" s="7" t="s">
        <v>356</v>
      </c>
      <c r="E9" s="7" t="s">
        <v>357</v>
      </c>
      <c r="F9" s="7" t="s">
        <v>358</v>
      </c>
      <c r="G9" s="7" t="s">
        <v>359</v>
      </c>
    </row>
    <row r="10" spans="1:7" s="11" customFormat="1" ht="10.5">
      <c r="A10" s="136">
        <v>1</v>
      </c>
      <c r="B10" s="136">
        <v>2</v>
      </c>
      <c r="C10" s="136">
        <v>3</v>
      </c>
      <c r="D10" s="136"/>
      <c r="E10" s="136">
        <v>4</v>
      </c>
      <c r="F10" s="136">
        <v>5</v>
      </c>
      <c r="G10" s="136"/>
    </row>
    <row r="11" spans="1:7" s="2" customFormat="1" ht="15">
      <c r="A11" s="271"/>
      <c r="B11" s="272"/>
      <c r="C11" s="273"/>
      <c r="D11" s="271"/>
      <c r="E11" s="271"/>
      <c r="F11" s="271"/>
      <c r="G11" s="271"/>
    </row>
    <row r="12" spans="1:7" s="2" customFormat="1" ht="15">
      <c r="A12" s="1"/>
      <c r="B12" s="274"/>
      <c r="C12" s="1"/>
      <c r="D12" s="1"/>
      <c r="E12" s="1"/>
      <c r="F12" s="1"/>
      <c r="G12" s="1"/>
    </row>
    <row r="13" spans="1:7" s="2" customFormat="1" ht="43.5">
      <c r="A13" s="275">
        <v>1</v>
      </c>
      <c r="B13" s="276" t="s">
        <v>360</v>
      </c>
      <c r="C13" s="277" t="s">
        <v>361</v>
      </c>
      <c r="D13" s="278">
        <v>50000</v>
      </c>
      <c r="E13" s="278">
        <v>250000</v>
      </c>
      <c r="F13" s="278">
        <v>280000</v>
      </c>
      <c r="G13" s="278">
        <v>20000</v>
      </c>
    </row>
    <row r="14" spans="1:7" s="2" customFormat="1" ht="15">
      <c r="A14" s="1"/>
      <c r="B14" s="274"/>
      <c r="C14" s="1"/>
      <c r="D14" s="1"/>
      <c r="E14" s="1"/>
      <c r="F14" s="1"/>
      <c r="G14" s="1"/>
    </row>
    <row r="15" spans="1:7" s="2" customFormat="1" ht="15">
      <c r="A15" s="279"/>
      <c r="B15" s="280"/>
      <c r="C15" s="279" t="s">
        <v>362</v>
      </c>
      <c r="D15" s="281">
        <f>SUM(D13:D14)</f>
        <v>50000</v>
      </c>
      <c r="E15" s="281">
        <f>SUM(E13:E14)</f>
        <v>250000</v>
      </c>
      <c r="F15" s="281">
        <f>SUM(F13:F14)</f>
        <v>280000</v>
      </c>
      <c r="G15" s="281">
        <f>SUM(G13:G14)</f>
        <v>20000</v>
      </c>
    </row>
    <row r="16" s="2" customFormat="1" ht="15">
      <c r="B16" s="282"/>
    </row>
    <row r="17" s="2" customFormat="1" ht="15">
      <c r="B17" s="282"/>
    </row>
    <row r="18" spans="2:5" s="2" customFormat="1" ht="15">
      <c r="B18" s="282"/>
      <c r="E18" s="2" t="s">
        <v>363</v>
      </c>
    </row>
    <row r="19" s="2" customFormat="1" ht="15">
      <c r="B19" s="282"/>
    </row>
    <row r="20" spans="2:6" s="2" customFormat="1" ht="15">
      <c r="B20" s="282"/>
      <c r="F20" s="2" t="s">
        <v>364</v>
      </c>
    </row>
  </sheetData>
  <mergeCells count="1">
    <mergeCell ref="A6:G6"/>
  </mergeCells>
  <printOptions/>
  <pageMargins left="0.7875" right="0.7097222222222223" top="0.40972222222222227" bottom="0.7875" header="0.40972222222222227" footer="0.5118055555555556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5" sqref="D15"/>
    </sheetView>
  </sheetViews>
  <sheetFormatPr defaultColWidth="9.00390625" defaultRowHeight="12.75"/>
  <cols>
    <col min="1" max="1" width="4.625" style="2" customWidth="1"/>
    <col min="2" max="2" width="15.625" style="2" customWidth="1"/>
    <col min="3" max="3" width="47.25390625" style="2" customWidth="1"/>
    <col min="4" max="4" width="19.125" style="2" customWidth="1"/>
    <col min="5" max="5" width="39.625" style="2" customWidth="1"/>
    <col min="6" max="256" width="9.125" style="2" customWidth="1"/>
  </cols>
  <sheetData>
    <row r="1" s="2" customFormat="1" ht="15">
      <c r="E1" s="238" t="s">
        <v>365</v>
      </c>
    </row>
    <row r="2" spans="3:5" s="2" customFormat="1" ht="16.5">
      <c r="C2" s="268"/>
      <c r="E2" s="2" t="s">
        <v>366</v>
      </c>
    </row>
    <row r="3" s="2" customFormat="1" ht="15">
      <c r="E3" s="2" t="s">
        <v>367</v>
      </c>
    </row>
    <row r="4" s="2" customFormat="1" ht="15">
      <c r="E4" s="2" t="s">
        <v>368</v>
      </c>
    </row>
    <row r="5" s="2" customFormat="1" ht="15"/>
    <row r="6" spans="1:5" s="2" customFormat="1" ht="17.25">
      <c r="A6" s="283" t="s">
        <v>369</v>
      </c>
      <c r="B6" s="283"/>
      <c r="C6" s="283"/>
      <c r="D6" s="283"/>
      <c r="E6" s="283"/>
    </row>
    <row r="7" s="2" customFormat="1" ht="15">
      <c r="E7" s="6"/>
    </row>
    <row r="8" spans="1:5" s="43" customFormat="1" ht="55.5" customHeight="1">
      <c r="A8" s="24" t="s">
        <v>370</v>
      </c>
      <c r="B8" s="24" t="s">
        <v>371</v>
      </c>
      <c r="C8" s="24" t="s">
        <v>372</v>
      </c>
      <c r="D8" s="24" t="s">
        <v>373</v>
      </c>
      <c r="E8" s="24" t="s">
        <v>374</v>
      </c>
    </row>
    <row r="9" spans="1:5" s="210" customFormat="1" ht="12.75">
      <c r="A9" s="284">
        <v>1</v>
      </c>
      <c r="B9" s="284">
        <v>2</v>
      </c>
      <c r="C9" s="284">
        <v>3</v>
      </c>
      <c r="D9" s="284">
        <v>4</v>
      </c>
      <c r="E9" s="284">
        <v>5</v>
      </c>
    </row>
    <row r="10" spans="1:5" s="210" customFormat="1" ht="32.25">
      <c r="A10" s="285">
        <v>1</v>
      </c>
      <c r="B10" s="286" t="s">
        <v>375</v>
      </c>
      <c r="C10" s="287" t="s">
        <v>376</v>
      </c>
      <c r="D10" s="288">
        <v>2526000</v>
      </c>
      <c r="E10" s="289" t="s">
        <v>377</v>
      </c>
    </row>
    <row r="11" spans="1:5" s="2" customFormat="1" ht="42" customHeight="1">
      <c r="A11" s="290">
        <v>2</v>
      </c>
      <c r="B11" s="286" t="s">
        <v>378</v>
      </c>
      <c r="C11" s="291" t="s">
        <v>379</v>
      </c>
      <c r="D11" s="292">
        <v>30000</v>
      </c>
      <c r="E11" s="293" t="s">
        <v>380</v>
      </c>
    </row>
    <row r="12" spans="1:5" s="2" customFormat="1" ht="27.75" customHeight="1">
      <c r="A12" s="294">
        <v>3</v>
      </c>
      <c r="B12" s="295"/>
      <c r="C12" s="296" t="s">
        <v>381</v>
      </c>
      <c r="D12" s="297">
        <f>SUM(D13:D14)</f>
        <v>0</v>
      </c>
      <c r="E12" s="273" t="s">
        <v>382</v>
      </c>
    </row>
    <row r="13" spans="1:5" s="2" customFormat="1" ht="32.25">
      <c r="A13" s="1"/>
      <c r="B13" s="298" t="s">
        <v>383</v>
      </c>
      <c r="C13" s="291" t="s">
        <v>384</v>
      </c>
      <c r="D13" s="292">
        <v>450000</v>
      </c>
      <c r="E13" s="273"/>
    </row>
    <row r="14" spans="1:5" s="2" customFormat="1" ht="34.5" customHeight="1">
      <c r="A14" s="1"/>
      <c r="B14" s="298" t="s">
        <v>385</v>
      </c>
      <c r="C14" s="291" t="s">
        <v>386</v>
      </c>
      <c r="D14" s="292">
        <v>460000</v>
      </c>
      <c r="E14" s="273"/>
    </row>
    <row r="15" spans="1:5" s="2" customFormat="1" ht="81.75" customHeight="1">
      <c r="A15" s="300">
        <v>4</v>
      </c>
      <c r="B15" s="301" t="s">
        <v>387</v>
      </c>
      <c r="C15" s="302" t="s">
        <v>388</v>
      </c>
      <c r="D15" s="303">
        <v>220000</v>
      </c>
      <c r="E15" s="304" t="s">
        <v>389</v>
      </c>
    </row>
    <row r="16" spans="1:5" s="2" customFormat="1" ht="32.25">
      <c r="A16" s="305">
        <v>5</v>
      </c>
      <c r="B16" s="286" t="s">
        <v>390</v>
      </c>
      <c r="C16" s="306" t="s">
        <v>391</v>
      </c>
      <c r="D16" s="307">
        <v>500000</v>
      </c>
      <c r="E16" s="308" t="s">
        <v>392</v>
      </c>
    </row>
    <row r="17" spans="1:5" s="2" customFormat="1" ht="17.25">
      <c r="A17" s="309"/>
      <c r="B17" s="310"/>
      <c r="C17" s="311" t="s">
        <v>393</v>
      </c>
      <c r="D17" s="312">
        <f>D10+D11+D12+D15+D16</f>
        <v>4186000</v>
      </c>
      <c r="E17" s="313"/>
    </row>
    <row r="18" s="2" customFormat="1" ht="15">
      <c r="C18" s="160"/>
    </row>
    <row r="19" spans="3:5" s="2" customFormat="1" ht="15">
      <c r="C19" s="160"/>
      <c r="E19" s="211"/>
    </row>
    <row r="20" spans="3:5" s="2" customFormat="1" ht="15">
      <c r="C20" s="160"/>
      <c r="E20" s="211"/>
    </row>
    <row r="21" spans="3:5" s="2" customFormat="1" ht="15">
      <c r="C21" s="160"/>
      <c r="E21" s="211" t="s">
        <v>394</v>
      </c>
    </row>
    <row r="22" s="2" customFormat="1" ht="15">
      <c r="E22" s="211"/>
    </row>
    <row r="23" s="2" customFormat="1" ht="15">
      <c r="E23" s="211" t="s">
        <v>395</v>
      </c>
    </row>
  </sheetData>
  <mergeCells count="2">
    <mergeCell ref="A6:E6"/>
    <mergeCell ref="E12:E14"/>
  </mergeCells>
  <printOptions/>
  <pageMargins left="0.6597222222222222" right="0.5118055555555556" top="1.8798611111111112" bottom="0.7875" header="0.39375" footer="0.5118055555555556"/>
  <pageSetup fitToHeight="0"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___</cp:lastModifiedBy>
  <cp:lastPrinted>2005-04-05T05:40:08Z</cp:lastPrinted>
  <dcterms:created xsi:type="dcterms:W3CDTF">2000-10-09T19:11:55Z</dcterms:created>
  <dcterms:modified xsi:type="dcterms:W3CDTF">2005-04-06T08:48:43Z</dcterms:modified>
  <cp:category/>
  <cp:version/>
  <cp:contentType/>
  <cp:contentStatus/>
  <cp:revision>1</cp:revision>
</cp:coreProperties>
</file>