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Zał 4a-spr. z wyk za 2005 r" sheetId="1" r:id="rId1"/>
    <sheet name="Zał.4 -spr. z wyk. za 2005 r" sheetId="2" r:id="rId2"/>
  </sheets>
  <definedNames>
    <definedName name="_xlnm.Print_Area" localSheetId="0">'Zał 4a-spr. z wyk za 2005 r'!$A$1:$Z$36</definedName>
    <definedName name="_xlnm.Print_Area" localSheetId="1">'Zał.4 -spr. z wyk. za 2005 r'!$A$1:$U$59</definedName>
  </definedNames>
  <calcPr fullCalcOnLoad="1"/>
</workbook>
</file>

<file path=xl/sharedStrings.xml><?xml version="1.0" encoding="utf-8"?>
<sst xmlns="http://schemas.openxmlformats.org/spreadsheetml/2006/main" count="798" uniqueCount="125">
  <si>
    <t>Lp.</t>
  </si>
  <si>
    <t>Program inwestycyjny</t>
  </si>
  <si>
    <t>Jednostka organizacyjna realizująca program lub koordynująca jego wykonanie</t>
  </si>
  <si>
    <t>Dział</t>
  </si>
  <si>
    <t>Okres realizacji programu</t>
  </si>
  <si>
    <t>Łączne nakłady finansowe</t>
  </si>
  <si>
    <t xml:space="preserve">Źródła finansowania wydatków </t>
  </si>
  <si>
    <r>
      <t xml:space="preserve">Wysokość wydatków w roku </t>
    </r>
    <r>
      <rPr>
        <b/>
        <sz val="8"/>
        <rFont val="Times New Roman"/>
        <family val="1"/>
      </rPr>
      <t>2006</t>
    </r>
  </si>
  <si>
    <t>dochody własne</t>
  </si>
  <si>
    <t>dotacje</t>
  </si>
  <si>
    <t>kredyty i pożyczki</t>
  </si>
  <si>
    <t>środki z innych źródeł</t>
  </si>
  <si>
    <t>rok rozpoczęcia</t>
  </si>
  <si>
    <t>rok zakończenia</t>
  </si>
  <si>
    <t xml:space="preserve">Budowa ulicy Kieleckiej – realizacja wspólnie ze  Świętokrzyskim Zarządem Dróg Wojewódzkich  w Kielcach </t>
  </si>
  <si>
    <t>-</t>
  </si>
  <si>
    <t>Budowa ulicy Klonowej, Jarzębinowej, Akacjowej wraz z  chodnikami, odwodnieniem i oświetleniem.</t>
  </si>
  <si>
    <t>urząd gminy</t>
  </si>
  <si>
    <t>Budowa i modernizacja chodników na terenie miasta i gminy</t>
  </si>
  <si>
    <t>Razem dział 600</t>
  </si>
  <si>
    <t>Razem dział 801</t>
  </si>
  <si>
    <t>Budowa kanalizacji sanitarnej dla wsi Modliszewice</t>
  </si>
  <si>
    <t>Budowa oświetlenia ulicznego</t>
  </si>
  <si>
    <t>Razem dział 900</t>
  </si>
  <si>
    <t xml:space="preserve">                                                                                                               OGÓŁEM:</t>
  </si>
  <si>
    <t xml:space="preserve">Przewodniczący Rady Miejskiej </t>
  </si>
  <si>
    <t>ŚZDW w Kielcach</t>
  </si>
  <si>
    <t>Wysokość wydatków w roku  budżetowym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</si>
  <si>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</si>
  <si>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</si>
  <si>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</si>
  <si>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</si>
  <si>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</si>
  <si>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</si>
  <si>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</si>
  <si>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</si>
  <si>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</si>
  <si>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</si>
  <si>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</si>
  <si>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</si>
  <si>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</si>
  <si>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</si>
  <si>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</si>
  <si>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</si>
  <si>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Rozdział</t>
  </si>
  <si>
    <t>010</t>
  </si>
  <si>
    <t>01010</t>
  </si>
  <si>
    <t>Budowa sieci wodociągowej wraz z przyłączami dla wsi Małachów</t>
  </si>
  <si>
    <t>Razem dział 010</t>
  </si>
  <si>
    <t>Budowa ulic w Stadnickiej Woli</t>
  </si>
  <si>
    <t>Budowa ulicy Leśnej</t>
  </si>
  <si>
    <t>Modernizacja kotłowni w gimnazjum nr 2</t>
  </si>
  <si>
    <t>Budowa mieszkań socjalnych</t>
  </si>
  <si>
    <t>Razem dział 926</t>
  </si>
  <si>
    <t>Odbudowa kapliczki w Parku Miejskim</t>
  </si>
  <si>
    <t>Budowa przystanku turystycznego Wąsosz-Nowiny-Źródełko</t>
  </si>
  <si>
    <t>Razem dział 630</t>
  </si>
  <si>
    <t>Razem dział 750</t>
  </si>
  <si>
    <t>Zakup samochodu osobowego</t>
  </si>
  <si>
    <t>Wykupy nieruchomości</t>
  </si>
  <si>
    <t>Razem dział 700</t>
  </si>
  <si>
    <t xml:space="preserve">                                         Wydatki  na  wieloletnie programy inwestycyjne</t>
  </si>
  <si>
    <t>Zadanie inwestycyjne</t>
  </si>
  <si>
    <t>Budowa Zespołu Szkół w Stadnickiej Woli</t>
  </si>
  <si>
    <t>Plan</t>
  </si>
  <si>
    <t>Wykonanie</t>
  </si>
  <si>
    <t>%</t>
  </si>
  <si>
    <t>E-świętokrzyskie - rozbudowa infrastruktury informatycznej</t>
  </si>
  <si>
    <t>Budowa uzbrojenia technicznego osiedla "Królewskie"</t>
  </si>
  <si>
    <t>17.</t>
  </si>
  <si>
    <t>18.</t>
  </si>
  <si>
    <t>19.</t>
  </si>
  <si>
    <t xml:space="preserve">Budowa kanalizacji sanitarnej dla wsi Piła, Pomyków, Czerwony Most, Górny Młyn, Koczwara, Szabelnia </t>
  </si>
  <si>
    <t>20.</t>
  </si>
  <si>
    <t>21.</t>
  </si>
  <si>
    <t>22.</t>
  </si>
  <si>
    <t>23.</t>
  </si>
  <si>
    <t>Razem dział 921</t>
  </si>
  <si>
    <t>Budowa oczyszczalni ścieków w Kornicy oraz budowa kanalizacji sanitarnej wraz z przepompownią ścieków i przyłączami kanalizacyjnymi we wsi Kornica</t>
  </si>
  <si>
    <t>Budowa kanalizacji sanitarnej wraz z przepompownią ścieków i przyłączami kanalizacyjnymi we wsi Wincentów</t>
  </si>
  <si>
    <t>Budowa kanalizacji sanitarnej wraz z przepompownią ścieków i przyłączami kanalizacyjnymi we wsi Sielpia</t>
  </si>
  <si>
    <t>Budowa kanalizacji sanitarnej i deszczowej w Rogowie - koncepcje</t>
  </si>
  <si>
    <t xml:space="preserve">Budowa kanalizacji sanitarnej w ul. Spacerowej </t>
  </si>
  <si>
    <t xml:space="preserve">          Grzegorz Wąsik</t>
  </si>
  <si>
    <t>Łączne nakłady finansowe (w roku budżetowym)</t>
  </si>
  <si>
    <t>Budowa sieci wodociągowej Baczyna-Paruchy (studium wykonalności i dokumentacja)</t>
  </si>
  <si>
    <t>Modernizacja ujęcia wody w Modliszewicach</t>
  </si>
  <si>
    <t>Razem dział 400</t>
  </si>
  <si>
    <t>Budowa pzredłużenia ulicy Hubala - dofinansowanie inwestycji powiatowej</t>
  </si>
  <si>
    <t>Budowa ul. Granicznej w Rogowie</t>
  </si>
  <si>
    <t>Budowa ulic: Turystycznej i Kąpielowej w Sielpi</t>
  </si>
  <si>
    <t>Wykonanie odwodnienia u zbiegu ulic: Partyzntów, Piaskowej i Brzozowej w Nieświniu</t>
  </si>
  <si>
    <t>Modernizacja dróg gminnych i chodników oraz dokumentacje</t>
  </si>
  <si>
    <t>Zakup programu - ewidencja dróg</t>
  </si>
  <si>
    <t>Zakup sprzętu komputerowego</t>
  </si>
  <si>
    <t>Dostosowanie Urzędu do programu E-świętokrzyskie</t>
  </si>
  <si>
    <t>Modernizacja strażnicy OSP Dziebałtów</t>
  </si>
  <si>
    <t>Dofinansowanie zakupu samochodu pożarniczego</t>
  </si>
  <si>
    <t>Razem dział 754</t>
  </si>
  <si>
    <t>Razem dział 851</t>
  </si>
  <si>
    <t>Razem dział 852</t>
  </si>
  <si>
    <t>24.</t>
  </si>
  <si>
    <t>Zakup sprzętu komputerowego i ksero</t>
  </si>
  <si>
    <t>25.</t>
  </si>
  <si>
    <t>Budowa kanalizacji sanitarnej w oś. Browarna</t>
  </si>
  <si>
    <t>26.</t>
  </si>
  <si>
    <t>27.</t>
  </si>
  <si>
    <t>Zmiana systemu ogrzewania wraz z rozbudową urządzeń</t>
  </si>
  <si>
    <t>01013</t>
  </si>
  <si>
    <t>60013</t>
  </si>
  <si>
    <t>60016</t>
  </si>
  <si>
    <t>70021</t>
  </si>
  <si>
    <t>90001</t>
  </si>
  <si>
    <t>90015</t>
  </si>
  <si>
    <r>
      <t xml:space="preserve">Wysokość wydatków w roku </t>
    </r>
    <r>
      <rPr>
        <b/>
        <sz val="8"/>
        <rFont val="Times New Roman"/>
        <family val="1"/>
      </rPr>
      <t>2007</t>
    </r>
  </si>
  <si>
    <t>Budowa sieci wodociągowej wraz z ujęciem wody  i  przyłączami dla wsi Wąsosz</t>
  </si>
  <si>
    <t>Zakup sprzętu komputerowego i programów</t>
  </si>
  <si>
    <t>Wydatki inwestycyjne na okres roku budżetowego 2005</t>
  </si>
  <si>
    <t xml:space="preserve">                                     w zł</t>
  </si>
  <si>
    <t>Tabela 4</t>
  </si>
  <si>
    <t>Tabela 4a</t>
  </si>
  <si>
    <t xml:space="preserve">                                            w zł</t>
  </si>
  <si>
    <t>-33-</t>
  </si>
  <si>
    <t>-32-</t>
  </si>
  <si>
    <t>-34-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</si>
</sst>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F400]h:mm:ss\ AM/PM"/>
    <numFmt numFmtId="170" formatCode="[$-415]d\ mmmm\ yyyy"/>
    <numFmt numFmtId="171" formatCode="0.0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1" fontId="5" fillId="0" borderId="2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71" fontId="6" fillId="0" borderId="22" xfId="0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171" fontId="6" fillId="0" borderId="5" xfId="0" applyNumberFormat="1" applyFont="1" applyBorder="1" applyAlignment="1">
      <alignment horizontal="center" vertical="center" wrapText="1"/>
    </xf>
    <xf numFmtId="171" fontId="6" fillId="0" borderId="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171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5" fillId="0" borderId="7" xfId="0" applyNumberFormat="1" applyFont="1" applyBorder="1" applyAlignment="1" applyProtection="1">
      <alignment vertical="center" wrapText="1"/>
      <protection locked="0"/>
    </xf>
    <xf numFmtId="3" fontId="5" fillId="0" borderId="8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6" xfId="0" applyFont="1" applyBorder="1" applyAlignment="1">
      <alignment horizontal="center" vertical="distributed" wrapText="1"/>
    </xf>
    <xf numFmtId="0" fontId="5" fillId="0" borderId="27" xfId="0" applyFont="1" applyBorder="1" applyAlignment="1">
      <alignment horizontal="center" vertical="distributed" wrapText="1"/>
    </xf>
    <xf numFmtId="0" fontId="5" fillId="0" borderId="19" xfId="0" applyFont="1" applyBorder="1" applyAlignment="1">
      <alignment horizontal="center" vertical="distributed" wrapText="1"/>
    </xf>
    <xf numFmtId="0" fontId="5" fillId="0" borderId="28" xfId="0" applyFont="1" applyBorder="1" applyAlignment="1">
      <alignment horizontal="center" vertical="distributed" wrapText="1"/>
    </xf>
    <xf numFmtId="0" fontId="5" fillId="0" borderId="24" xfId="0" applyFont="1" applyBorder="1" applyAlignment="1">
      <alignment horizontal="center" vertical="distributed" wrapText="1"/>
    </xf>
    <xf numFmtId="0" fontId="5" fillId="0" borderId="25" xfId="0" applyFont="1" applyBorder="1" applyAlignment="1">
      <alignment horizontal="center" vertical="distributed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5" fillId="0" borderId="29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7" xfId="0" applyFont="1" applyBorder="1" applyAlignment="1">
      <alignment horizontal="center" vertical="distributed" wrapText="1"/>
    </xf>
    <xf numFmtId="0" fontId="5" fillId="0" borderId="29" xfId="0" applyFont="1" applyBorder="1" applyAlignment="1">
      <alignment horizontal="center" vertical="distributed" textRotation="90" wrapText="1"/>
    </xf>
    <xf numFmtId="0" fontId="5" fillId="0" borderId="10" xfId="0" applyFont="1" applyBorder="1" applyAlignment="1">
      <alignment horizontal="center" vertical="distributed" textRotation="90" wrapText="1"/>
    </xf>
    <xf numFmtId="0" fontId="5" fillId="0" borderId="7" xfId="0" applyFont="1" applyBorder="1" applyAlignment="1">
      <alignment horizontal="center" vertical="distributed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5" fillId="0" borderId="7" xfId="0" applyNumberFormat="1" applyFont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5" fillId="0" borderId="7" xfId="0" applyNumberFormat="1" applyFont="1" applyBorder="1" applyAlignment="1" applyProtection="1">
      <alignment horizontal="right" vertical="center" wrapText="1"/>
      <protection/>
    </xf>
    <xf numFmtId="0" fontId="5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5" fillId="0" borderId="12" xfId="0" applyFont="1" applyBorder="1" applyAlignment="1">
      <alignment horizontal="center" vertical="distributed" wrapText="1"/>
    </xf>
    <xf numFmtId="0" fontId="5" fillId="0" borderId="35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7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Border="1" applyAlignment="1" applyProtection="1">
      <alignment vertical="center" wrapText="1"/>
      <protection/>
    </xf>
    <xf numFmtId="171" fontId="5" fillId="0" borderId="7" xfId="0" applyNumberFormat="1" applyFont="1" applyBorder="1" applyAlignment="1" applyProtection="1">
      <alignment horizontal="center" vertical="center" wrapText="1"/>
      <protection/>
    </xf>
    <xf numFmtId="171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1" fontId="6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5" fillId="0" borderId="1" xfId="0" applyNumberFormat="1" applyFont="1" applyBorder="1" applyAlignment="1" applyProtection="1">
      <alignment horizontal="right" vertical="center" wrapText="1"/>
      <protection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8" xfId="0" applyNumberFormat="1" applyFont="1" applyBorder="1" applyAlignment="1">
      <alignment horizontal="center" vertical="center" wrapText="1"/>
    </xf>
    <xf numFmtId="171" fontId="5" fillId="0" borderId="11" xfId="0" applyNumberFormat="1" applyFont="1" applyBorder="1" applyAlignment="1">
      <alignment horizontal="center" vertical="center" wrapText="1"/>
    </xf>
    <xf numFmtId="171" fontId="5" fillId="0" borderId="8" xfId="0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49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view="pageBreakPreview" zoomScale="60" workbookViewId="0" topLeftCell="A1">
      <selection activeCell="A2" sqref="A2:W2"/>
    </sheetView>
  </sheetViews>
  <sheetFormatPr defaultColWidth="9.140625" defaultRowHeight="12.75"/>
  <cols>
    <col min="1" max="1" width="4.57421875" style="0" customWidth="1"/>
    <col min="2" max="2" width="30.8515625" style="0" customWidth="1"/>
    <col min="4" max="5" width="5.57421875" style="0" customWidth="1"/>
    <col min="6" max="6" width="8.7109375" style="0" customWidth="1"/>
    <col min="7" max="7" width="9.28125" style="0" customWidth="1"/>
    <col min="8" max="10" width="8.8515625" style="0" customWidth="1"/>
    <col min="11" max="11" width="8.57421875" style="0" customWidth="1"/>
    <col min="12" max="12" width="9.421875" style="0" customWidth="1"/>
    <col min="13" max="13" width="9.57421875" style="0" customWidth="1"/>
    <col min="14" max="14" width="8.7109375" style="0" customWidth="1"/>
    <col min="15" max="15" width="3.57421875" style="0" customWidth="1"/>
    <col min="16" max="16" width="3.8515625" style="0" customWidth="1"/>
    <col min="17" max="17" width="3.57421875" style="0" customWidth="1"/>
    <col min="18" max="19" width="5.00390625" style="0" customWidth="1"/>
    <col min="20" max="20" width="3.140625" style="0" customWidth="1"/>
    <col min="21" max="21" width="1.7109375" style="0" customWidth="1"/>
    <col min="22" max="22" width="8.28125" style="0" customWidth="1"/>
    <col min="23" max="23" width="8.7109375" style="0" customWidth="1"/>
    <col min="24" max="24" width="8.421875" style="0" customWidth="1"/>
    <col min="25" max="25" width="9.421875" style="0" customWidth="1"/>
    <col min="26" max="26" width="8.8515625" style="0" customWidth="1"/>
  </cols>
  <sheetData>
    <row r="1" spans="1:13" ht="12.75">
      <c r="A1" s="1"/>
      <c r="G1" s="252" t="s">
        <v>124</v>
      </c>
      <c r="H1" s="252"/>
      <c r="I1" s="252"/>
      <c r="J1" s="252"/>
      <c r="K1" s="252"/>
      <c r="L1" s="252"/>
      <c r="M1" s="252"/>
    </row>
    <row r="2" spans="1:23" ht="15.75">
      <c r="A2" s="214" t="s">
        <v>61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8" ht="15.75">
      <c r="A3" s="6"/>
      <c r="B3" s="141" t="s">
        <v>120</v>
      </c>
      <c r="C3" s="141"/>
      <c r="D3" s="141"/>
      <c r="E3" s="141"/>
      <c r="F3" s="141"/>
      <c r="G3" s="141"/>
      <c r="H3" s="14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60"/>
      <c r="V3" s="160"/>
      <c r="W3" s="160"/>
      <c r="X3" s="160"/>
      <c r="Y3" s="160"/>
      <c r="Z3" s="160"/>
      <c r="AA3" s="160"/>
      <c r="AB3" s="3"/>
    </row>
    <row r="4" spans="1:28" ht="15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2"/>
      <c r="V4" s="162"/>
      <c r="W4" s="162"/>
      <c r="X4" s="162"/>
      <c r="Y4" s="162"/>
      <c r="Z4" s="162"/>
      <c r="AA4" s="162"/>
      <c r="AB4" s="3"/>
    </row>
    <row r="5" spans="1:28" ht="15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29"/>
      <c r="V5" s="129"/>
      <c r="W5" s="129"/>
      <c r="X5" s="129"/>
      <c r="Y5" s="129"/>
      <c r="Z5" s="129"/>
      <c r="AA5" s="129"/>
      <c r="AB5" s="3"/>
    </row>
    <row r="6" spans="1:28" ht="30.75" customHeight="1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20" t="s">
        <v>121</v>
      </c>
      <c r="V6" s="120"/>
      <c r="W6" s="120"/>
      <c r="X6" s="120"/>
      <c r="Y6" s="120"/>
      <c r="Z6" s="120"/>
      <c r="AA6" s="120"/>
      <c r="AB6" s="3"/>
    </row>
    <row r="7" spans="1:28" ht="12.75" customHeight="1" thickTop="1">
      <c r="A7" s="163" t="s">
        <v>0</v>
      </c>
      <c r="B7" s="131" t="s">
        <v>1</v>
      </c>
      <c r="C7" s="138" t="s">
        <v>2</v>
      </c>
      <c r="D7" s="134" t="s">
        <v>3</v>
      </c>
      <c r="E7" s="165" t="s">
        <v>44</v>
      </c>
      <c r="F7" s="123" t="s">
        <v>4</v>
      </c>
      <c r="G7" s="124"/>
      <c r="H7" s="138" t="s">
        <v>5</v>
      </c>
      <c r="I7" s="168" t="s">
        <v>27</v>
      </c>
      <c r="J7" s="169"/>
      <c r="K7" s="169"/>
      <c r="L7" s="123" t="s">
        <v>6</v>
      </c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3"/>
      <c r="Y7" s="138" t="s">
        <v>7</v>
      </c>
      <c r="Z7" s="178" t="s">
        <v>114</v>
      </c>
      <c r="AA7" s="130"/>
      <c r="AB7" s="177"/>
    </row>
    <row r="8" spans="1:28" ht="12.75">
      <c r="A8" s="164"/>
      <c r="B8" s="132"/>
      <c r="C8" s="121"/>
      <c r="D8" s="135"/>
      <c r="E8" s="166"/>
      <c r="F8" s="125"/>
      <c r="G8" s="126"/>
      <c r="H8" s="139"/>
      <c r="I8" s="170"/>
      <c r="J8" s="171"/>
      <c r="K8" s="172"/>
      <c r="L8" s="184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6"/>
      <c r="Y8" s="181"/>
      <c r="Z8" s="179"/>
      <c r="AA8" s="130"/>
      <c r="AB8" s="177"/>
    </row>
    <row r="9" spans="1:28" ht="24.75" customHeight="1">
      <c r="A9" s="164"/>
      <c r="B9" s="132"/>
      <c r="C9" s="121"/>
      <c r="D9" s="135"/>
      <c r="E9" s="166"/>
      <c r="F9" s="127"/>
      <c r="G9" s="128"/>
      <c r="H9" s="139"/>
      <c r="I9" s="170"/>
      <c r="J9" s="171"/>
      <c r="K9" s="173"/>
      <c r="L9" s="174" t="s">
        <v>8</v>
      </c>
      <c r="M9" s="187"/>
      <c r="N9" s="145"/>
      <c r="O9" s="188" t="s">
        <v>9</v>
      </c>
      <c r="P9" s="189"/>
      <c r="Q9" s="190"/>
      <c r="R9" s="191" t="s">
        <v>10</v>
      </c>
      <c r="S9" s="192"/>
      <c r="T9" s="192"/>
      <c r="U9" s="193"/>
      <c r="V9" s="174" t="s">
        <v>11</v>
      </c>
      <c r="W9" s="176"/>
      <c r="X9" s="175"/>
      <c r="Y9" s="181"/>
      <c r="Z9" s="179"/>
      <c r="AA9" s="3"/>
      <c r="AB9" s="4"/>
    </row>
    <row r="10" spans="1:28" ht="47.25" customHeight="1">
      <c r="A10" s="137"/>
      <c r="B10" s="133"/>
      <c r="C10" s="122"/>
      <c r="D10" s="136"/>
      <c r="E10" s="167"/>
      <c r="F10" s="18" t="s">
        <v>12</v>
      </c>
      <c r="G10" s="18" t="s">
        <v>13</v>
      </c>
      <c r="H10" s="140"/>
      <c r="I10" s="18" t="s">
        <v>64</v>
      </c>
      <c r="J10" s="18" t="s">
        <v>65</v>
      </c>
      <c r="K10" s="18" t="s">
        <v>66</v>
      </c>
      <c r="L10" s="18" t="s">
        <v>64</v>
      </c>
      <c r="M10" s="18" t="s">
        <v>65</v>
      </c>
      <c r="N10" s="18" t="s">
        <v>66</v>
      </c>
      <c r="O10" s="27" t="s">
        <v>64</v>
      </c>
      <c r="P10" s="27" t="s">
        <v>65</v>
      </c>
      <c r="Q10" s="18" t="s">
        <v>66</v>
      </c>
      <c r="R10" s="27" t="s">
        <v>64</v>
      </c>
      <c r="S10" s="27" t="s">
        <v>65</v>
      </c>
      <c r="T10" s="174" t="s">
        <v>66</v>
      </c>
      <c r="U10" s="175"/>
      <c r="V10" s="18" t="s">
        <v>64</v>
      </c>
      <c r="W10" s="18" t="s">
        <v>65</v>
      </c>
      <c r="X10" s="18" t="s">
        <v>66</v>
      </c>
      <c r="Y10" s="154"/>
      <c r="Z10" s="180"/>
      <c r="AA10" s="3"/>
      <c r="AB10" s="4"/>
    </row>
    <row r="11" spans="1:28" ht="16.5" thickBot="1">
      <c r="A11" s="12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94">
        <v>20</v>
      </c>
      <c r="U11" s="194"/>
      <c r="V11" s="13">
        <v>21</v>
      </c>
      <c r="W11" s="13">
        <v>22</v>
      </c>
      <c r="X11" s="13">
        <v>23</v>
      </c>
      <c r="Y11" s="13">
        <v>24</v>
      </c>
      <c r="Z11" s="14">
        <v>25</v>
      </c>
      <c r="AA11" s="3"/>
      <c r="AB11" s="3"/>
    </row>
    <row r="12" spans="1:28" ht="23.25" thickTop="1">
      <c r="A12" s="21" t="s">
        <v>28</v>
      </c>
      <c r="B12" s="85" t="s">
        <v>47</v>
      </c>
      <c r="C12" s="63" t="s">
        <v>17</v>
      </c>
      <c r="D12" s="52" t="s">
        <v>45</v>
      </c>
      <c r="E12" s="52" t="s">
        <v>46</v>
      </c>
      <c r="F12" s="28">
        <v>2005</v>
      </c>
      <c r="G12" s="28">
        <v>2006</v>
      </c>
      <c r="H12" s="97">
        <v>1250252</v>
      </c>
      <c r="I12" s="54" t="s">
        <v>15</v>
      </c>
      <c r="J12" s="28" t="s">
        <v>15</v>
      </c>
      <c r="K12" s="78" t="s">
        <v>15</v>
      </c>
      <c r="L12" s="28" t="s">
        <v>15</v>
      </c>
      <c r="M12" s="28" t="s">
        <v>15</v>
      </c>
      <c r="N12" s="67" t="s">
        <v>15</v>
      </c>
      <c r="O12" s="28" t="s">
        <v>15</v>
      </c>
      <c r="P12" s="28" t="s">
        <v>15</v>
      </c>
      <c r="Q12" s="28" t="s">
        <v>15</v>
      </c>
      <c r="R12" s="28" t="s">
        <v>15</v>
      </c>
      <c r="S12" s="59" t="s">
        <v>15</v>
      </c>
      <c r="T12" s="168" t="s">
        <v>15</v>
      </c>
      <c r="U12" s="204"/>
      <c r="V12" s="28" t="s">
        <v>15</v>
      </c>
      <c r="W12" s="28" t="s">
        <v>15</v>
      </c>
      <c r="X12" s="28" t="s">
        <v>15</v>
      </c>
      <c r="Y12" s="68">
        <v>1250252</v>
      </c>
      <c r="Z12" s="29" t="s">
        <v>15</v>
      </c>
      <c r="AA12" s="3"/>
      <c r="AB12" s="3"/>
    </row>
    <row r="13" spans="1:28" ht="15.75">
      <c r="A13" s="148" t="s">
        <v>48</v>
      </c>
      <c r="B13" s="149"/>
      <c r="C13" s="41"/>
      <c r="D13" s="36"/>
      <c r="E13" s="53"/>
      <c r="F13" s="18"/>
      <c r="G13" s="18"/>
      <c r="H13" s="105">
        <v>1250252</v>
      </c>
      <c r="I13" s="117" t="s">
        <v>15</v>
      </c>
      <c r="J13" s="111" t="s">
        <v>15</v>
      </c>
      <c r="K13" s="67" t="s">
        <v>15</v>
      </c>
      <c r="L13" s="111" t="s">
        <v>15</v>
      </c>
      <c r="M13" s="111" t="s">
        <v>15</v>
      </c>
      <c r="N13" s="67" t="s">
        <v>15</v>
      </c>
      <c r="O13" s="111" t="s">
        <v>15</v>
      </c>
      <c r="P13" s="111" t="s">
        <v>15</v>
      </c>
      <c r="Q13" s="111" t="s">
        <v>15</v>
      </c>
      <c r="R13" s="111" t="s">
        <v>15</v>
      </c>
      <c r="S13" s="111" t="s">
        <v>15</v>
      </c>
      <c r="T13" s="146" t="s">
        <v>15</v>
      </c>
      <c r="U13" s="147"/>
      <c r="V13" s="111" t="s">
        <v>15</v>
      </c>
      <c r="W13" s="112" t="s">
        <v>15</v>
      </c>
      <c r="X13" s="111" t="s">
        <v>15</v>
      </c>
      <c r="Y13" s="101">
        <v>1250252</v>
      </c>
      <c r="Z13" s="113" t="s">
        <v>15</v>
      </c>
      <c r="AA13" s="3"/>
      <c r="AB13" s="3"/>
    </row>
    <row r="14" spans="1:28" ht="38.25" customHeight="1">
      <c r="A14" s="195" t="s">
        <v>29</v>
      </c>
      <c r="B14" s="196" t="s">
        <v>14</v>
      </c>
      <c r="C14" s="154" t="s">
        <v>26</v>
      </c>
      <c r="D14" s="154">
        <v>600</v>
      </c>
      <c r="E14" s="52" t="s">
        <v>109</v>
      </c>
      <c r="F14" s="199">
        <v>2005</v>
      </c>
      <c r="G14" s="181">
        <v>2007</v>
      </c>
      <c r="H14" s="200">
        <v>11000000</v>
      </c>
      <c r="I14" s="97">
        <v>1234727</v>
      </c>
      <c r="J14" s="156">
        <v>654750</v>
      </c>
      <c r="K14" s="78">
        <f>J14/I14*100</f>
        <v>53.02791629242739</v>
      </c>
      <c r="L14" s="156">
        <v>1234727</v>
      </c>
      <c r="M14" s="156">
        <v>654750</v>
      </c>
      <c r="N14" s="202">
        <f>M14/L14*100</f>
        <v>53.02791629242739</v>
      </c>
      <c r="O14" s="30" t="s">
        <v>15</v>
      </c>
      <c r="P14" s="150" t="s">
        <v>15</v>
      </c>
      <c r="Q14" s="30" t="s">
        <v>15</v>
      </c>
      <c r="R14" s="150" t="s">
        <v>15</v>
      </c>
      <c r="S14" s="23" t="s">
        <v>15</v>
      </c>
      <c r="T14" s="152" t="s">
        <v>15</v>
      </c>
      <c r="U14" s="153"/>
      <c r="V14" s="150" t="s">
        <v>15</v>
      </c>
      <c r="W14" s="28" t="s">
        <v>15</v>
      </c>
      <c r="X14" s="209" t="s">
        <v>15</v>
      </c>
      <c r="Y14" s="211" t="s">
        <v>15</v>
      </c>
      <c r="Z14" s="212" t="s">
        <v>15</v>
      </c>
      <c r="AA14" s="130"/>
      <c r="AB14" s="177"/>
    </row>
    <row r="15" spans="1:28" ht="12.75" customHeight="1" hidden="1">
      <c r="A15" s="195"/>
      <c r="B15" s="197"/>
      <c r="C15" s="155"/>
      <c r="D15" s="198"/>
      <c r="E15" s="52" t="s">
        <v>108</v>
      </c>
      <c r="F15" s="154"/>
      <c r="G15" s="181"/>
      <c r="H15" s="201"/>
      <c r="I15" s="97"/>
      <c r="J15" s="157"/>
      <c r="K15" s="78" t="e">
        <f aca="true" t="shared" si="0" ref="K15:K31">J15/I15*100</f>
        <v>#DIV/0!</v>
      </c>
      <c r="L15" s="157"/>
      <c r="M15" s="157"/>
      <c r="N15" s="203"/>
      <c r="O15" s="88"/>
      <c r="P15" s="151"/>
      <c r="Q15" s="88"/>
      <c r="R15" s="151"/>
      <c r="S15" s="89" t="s">
        <v>15</v>
      </c>
      <c r="T15" s="61"/>
      <c r="U15" s="62"/>
      <c r="V15" s="151"/>
      <c r="W15" s="28" t="s">
        <v>15</v>
      </c>
      <c r="X15" s="210"/>
      <c r="Y15" s="209"/>
      <c r="Z15" s="213"/>
      <c r="AA15" s="130"/>
      <c r="AB15" s="177"/>
    </row>
    <row r="16" spans="1:28" ht="24" customHeight="1">
      <c r="A16" s="39" t="s">
        <v>30</v>
      </c>
      <c r="B16" s="58" t="s">
        <v>16</v>
      </c>
      <c r="C16" s="18" t="s">
        <v>17</v>
      </c>
      <c r="D16" s="45">
        <v>600</v>
      </c>
      <c r="E16" s="53" t="s">
        <v>110</v>
      </c>
      <c r="F16" s="18">
        <v>2003</v>
      </c>
      <c r="G16" s="18">
        <v>2005</v>
      </c>
      <c r="H16" s="98">
        <v>3163302</v>
      </c>
      <c r="I16" s="98">
        <v>600000</v>
      </c>
      <c r="J16" s="69">
        <v>600000</v>
      </c>
      <c r="K16" s="78">
        <f t="shared" si="0"/>
        <v>100</v>
      </c>
      <c r="L16" s="69">
        <v>600000</v>
      </c>
      <c r="M16" s="69">
        <v>600000</v>
      </c>
      <c r="N16" s="78">
        <f aca="true" t="shared" si="1" ref="N16:N31">M16/L16*100</f>
        <v>100</v>
      </c>
      <c r="O16" s="31" t="s">
        <v>15</v>
      </c>
      <c r="P16" s="31" t="s">
        <v>15</v>
      </c>
      <c r="Q16" s="31" t="s">
        <v>15</v>
      </c>
      <c r="R16" s="31" t="s">
        <v>15</v>
      </c>
      <c r="S16" s="87" t="s">
        <v>15</v>
      </c>
      <c r="T16" s="144" t="s">
        <v>15</v>
      </c>
      <c r="U16" s="145"/>
      <c r="V16" s="31" t="s">
        <v>15</v>
      </c>
      <c r="W16" s="18" t="s">
        <v>15</v>
      </c>
      <c r="X16" s="31" t="s">
        <v>15</v>
      </c>
      <c r="Y16" s="69">
        <v>802200</v>
      </c>
      <c r="Z16" s="32" t="s">
        <v>15</v>
      </c>
      <c r="AA16" s="3"/>
      <c r="AB16" s="4"/>
    </row>
    <row r="17" spans="1:28" ht="23.25" customHeight="1">
      <c r="A17" s="39" t="s">
        <v>31</v>
      </c>
      <c r="B17" s="58" t="s">
        <v>18</v>
      </c>
      <c r="C17" s="18" t="s">
        <v>17</v>
      </c>
      <c r="D17" s="45">
        <v>600</v>
      </c>
      <c r="E17" s="52" t="s">
        <v>110</v>
      </c>
      <c r="F17" s="28">
        <v>2005</v>
      </c>
      <c r="G17" s="28">
        <v>2006</v>
      </c>
      <c r="H17" s="97">
        <v>100000</v>
      </c>
      <c r="I17" s="68">
        <v>59587</v>
      </c>
      <c r="J17" s="68">
        <v>59587</v>
      </c>
      <c r="K17" s="78">
        <f t="shared" si="0"/>
        <v>100</v>
      </c>
      <c r="L17" s="68">
        <v>59587</v>
      </c>
      <c r="M17" s="68">
        <v>59587</v>
      </c>
      <c r="N17" s="78">
        <f t="shared" si="1"/>
        <v>100</v>
      </c>
      <c r="O17" s="90" t="s">
        <v>15</v>
      </c>
      <c r="P17" s="90" t="s">
        <v>15</v>
      </c>
      <c r="Q17" s="90" t="s">
        <v>15</v>
      </c>
      <c r="R17" s="90" t="s">
        <v>15</v>
      </c>
      <c r="S17" s="22" t="s">
        <v>15</v>
      </c>
      <c r="T17" s="207" t="s">
        <v>15</v>
      </c>
      <c r="U17" s="208"/>
      <c r="V17" s="90" t="s">
        <v>15</v>
      </c>
      <c r="W17" s="28" t="s">
        <v>15</v>
      </c>
      <c r="X17" s="30" t="s">
        <v>15</v>
      </c>
      <c r="Y17" s="69">
        <v>40413</v>
      </c>
      <c r="Z17" s="32" t="s">
        <v>15</v>
      </c>
      <c r="AA17" s="3"/>
      <c r="AB17" s="4"/>
    </row>
    <row r="18" spans="1:28" ht="15.75">
      <c r="A18" s="205" t="s">
        <v>19</v>
      </c>
      <c r="B18" s="206"/>
      <c r="C18" s="36"/>
      <c r="D18" s="36"/>
      <c r="E18" s="53"/>
      <c r="F18" s="112"/>
      <c r="G18" s="112"/>
      <c r="H18" s="104">
        <f>SUM(H14,H16,H17)</f>
        <v>14263302</v>
      </c>
      <c r="I18" s="104">
        <f>SUM(I14,I16,I17)</f>
        <v>1894314</v>
      </c>
      <c r="J18" s="104">
        <f>SUM(J14,J16,J17)</f>
        <v>1314337</v>
      </c>
      <c r="K18" s="67">
        <f t="shared" si="0"/>
        <v>69.38327014423163</v>
      </c>
      <c r="L18" s="104">
        <f>SUM(L14,L16,L17)</f>
        <v>1894314</v>
      </c>
      <c r="M18" s="104">
        <f>SUM(M14,M16,M17)</f>
        <v>1314337</v>
      </c>
      <c r="N18" s="67">
        <f t="shared" si="1"/>
        <v>69.38327014423163</v>
      </c>
      <c r="O18" s="33" t="s">
        <v>15</v>
      </c>
      <c r="P18" s="33" t="s">
        <v>15</v>
      </c>
      <c r="Q18" s="33" t="s">
        <v>15</v>
      </c>
      <c r="R18" s="33" t="s">
        <v>15</v>
      </c>
      <c r="S18" s="111" t="s">
        <v>15</v>
      </c>
      <c r="T18" s="146" t="s">
        <v>15</v>
      </c>
      <c r="U18" s="147"/>
      <c r="V18" s="33" t="s">
        <v>15</v>
      </c>
      <c r="W18" s="112" t="s">
        <v>15</v>
      </c>
      <c r="X18" s="33" t="s">
        <v>15</v>
      </c>
      <c r="Y18" s="104">
        <f>SUM(Y14,Y16,Y17)</f>
        <v>842613</v>
      </c>
      <c r="Z18" s="34" t="s">
        <v>15</v>
      </c>
      <c r="AA18" s="3"/>
      <c r="AB18" s="4"/>
    </row>
    <row r="19" spans="1:28" ht="14.25" customHeight="1">
      <c r="A19" s="11" t="s">
        <v>32</v>
      </c>
      <c r="B19" s="74" t="s">
        <v>52</v>
      </c>
      <c r="C19" s="18" t="s">
        <v>17</v>
      </c>
      <c r="D19" s="18">
        <v>700</v>
      </c>
      <c r="E19" s="52" t="s">
        <v>111</v>
      </c>
      <c r="F19" s="28">
        <v>2005</v>
      </c>
      <c r="G19" s="28">
        <v>2010</v>
      </c>
      <c r="H19" s="98">
        <v>5000000</v>
      </c>
      <c r="I19" s="54" t="s">
        <v>15</v>
      </c>
      <c r="J19" s="30" t="s">
        <v>15</v>
      </c>
      <c r="K19" s="78" t="s">
        <v>15</v>
      </c>
      <c r="L19" s="30" t="s">
        <v>15</v>
      </c>
      <c r="M19" s="30" t="s">
        <v>15</v>
      </c>
      <c r="N19" s="78" t="s">
        <v>15</v>
      </c>
      <c r="O19" s="30" t="s">
        <v>15</v>
      </c>
      <c r="P19" s="30" t="s">
        <v>15</v>
      </c>
      <c r="Q19" s="91" t="s">
        <v>15</v>
      </c>
      <c r="R19" s="92" t="s">
        <v>15</v>
      </c>
      <c r="S19" s="23" t="s">
        <v>15</v>
      </c>
      <c r="T19" s="152" t="s">
        <v>15</v>
      </c>
      <c r="U19" s="153"/>
      <c r="V19" s="93" t="s">
        <v>15</v>
      </c>
      <c r="W19" s="28" t="s">
        <v>15</v>
      </c>
      <c r="X19" s="33" t="s">
        <v>15</v>
      </c>
      <c r="Y19" s="98">
        <v>900000</v>
      </c>
      <c r="Z19" s="102">
        <v>1000000</v>
      </c>
      <c r="AA19" s="3"/>
      <c r="AB19" s="4"/>
    </row>
    <row r="20" spans="1:28" ht="15.75" customHeight="1">
      <c r="A20" s="216" t="s">
        <v>60</v>
      </c>
      <c r="B20" s="217"/>
      <c r="C20" s="36"/>
      <c r="D20" s="18"/>
      <c r="E20" s="53"/>
      <c r="F20" s="112"/>
      <c r="G20" s="112"/>
      <c r="H20" s="118">
        <v>5000000</v>
      </c>
      <c r="I20" s="117" t="s">
        <v>15</v>
      </c>
      <c r="J20" s="94" t="s">
        <v>15</v>
      </c>
      <c r="K20" s="67" t="s">
        <v>15</v>
      </c>
      <c r="L20" s="94" t="s">
        <v>15</v>
      </c>
      <c r="M20" s="94" t="s">
        <v>15</v>
      </c>
      <c r="N20" s="67" t="s">
        <v>15</v>
      </c>
      <c r="O20" s="94" t="s">
        <v>15</v>
      </c>
      <c r="P20" s="94" t="s">
        <v>15</v>
      </c>
      <c r="Q20" s="94" t="s">
        <v>15</v>
      </c>
      <c r="R20" s="95" t="s">
        <v>15</v>
      </c>
      <c r="S20" s="114" t="s">
        <v>15</v>
      </c>
      <c r="T20" s="158" t="s">
        <v>15</v>
      </c>
      <c r="U20" s="159"/>
      <c r="V20" s="96" t="s">
        <v>15</v>
      </c>
      <c r="W20" s="112" t="s">
        <v>15</v>
      </c>
      <c r="X20" s="33" t="s">
        <v>15</v>
      </c>
      <c r="Y20" s="105">
        <v>900000</v>
      </c>
      <c r="Z20" s="103">
        <v>1000000</v>
      </c>
      <c r="AA20" s="3"/>
      <c r="AB20" s="4"/>
    </row>
    <row r="21" spans="1:28" ht="47.25" customHeight="1">
      <c r="A21" s="11" t="s">
        <v>33</v>
      </c>
      <c r="B21" s="86" t="s">
        <v>78</v>
      </c>
      <c r="C21" s="18" t="s">
        <v>17</v>
      </c>
      <c r="D21" s="19">
        <v>900</v>
      </c>
      <c r="E21" s="52" t="s">
        <v>112</v>
      </c>
      <c r="F21" s="28">
        <v>2005</v>
      </c>
      <c r="G21" s="28">
        <v>2007</v>
      </c>
      <c r="H21" s="98">
        <v>9700000</v>
      </c>
      <c r="I21" s="98">
        <v>50000</v>
      </c>
      <c r="J21" s="116">
        <v>15702</v>
      </c>
      <c r="K21" s="78">
        <f t="shared" si="0"/>
        <v>31.404</v>
      </c>
      <c r="L21" s="116">
        <v>50000</v>
      </c>
      <c r="M21" s="116">
        <v>15702</v>
      </c>
      <c r="N21" s="78">
        <f t="shared" si="1"/>
        <v>31.404</v>
      </c>
      <c r="O21" s="33" t="s">
        <v>15</v>
      </c>
      <c r="P21" s="33" t="s">
        <v>15</v>
      </c>
      <c r="Q21" s="33" t="s">
        <v>15</v>
      </c>
      <c r="R21" s="19" t="s">
        <v>15</v>
      </c>
      <c r="S21" s="87" t="s">
        <v>15</v>
      </c>
      <c r="T21" s="144" t="s">
        <v>15</v>
      </c>
      <c r="U21" s="145"/>
      <c r="V21" s="46" t="s">
        <v>15</v>
      </c>
      <c r="W21" s="18" t="s">
        <v>15</v>
      </c>
      <c r="X21" s="19" t="s">
        <v>15</v>
      </c>
      <c r="Y21" s="106">
        <v>3650000</v>
      </c>
      <c r="Z21" s="108">
        <v>6000000</v>
      </c>
      <c r="AA21" s="3"/>
      <c r="AB21" s="4"/>
    </row>
    <row r="22" spans="1:28" ht="24.75" customHeight="1">
      <c r="A22" s="11" t="s">
        <v>34</v>
      </c>
      <c r="B22" s="58" t="s">
        <v>68</v>
      </c>
      <c r="C22" s="18" t="s">
        <v>17</v>
      </c>
      <c r="D22" s="18">
        <v>900</v>
      </c>
      <c r="E22" s="53" t="s">
        <v>112</v>
      </c>
      <c r="F22" s="18">
        <v>2004</v>
      </c>
      <c r="G22" s="18">
        <v>2005</v>
      </c>
      <c r="H22" s="97">
        <v>3416493</v>
      </c>
      <c r="I22" s="97">
        <v>754585</v>
      </c>
      <c r="J22" s="97">
        <v>754585</v>
      </c>
      <c r="K22" s="78">
        <f t="shared" si="0"/>
        <v>100</v>
      </c>
      <c r="L22" s="97">
        <v>754585</v>
      </c>
      <c r="M22" s="97">
        <v>754585</v>
      </c>
      <c r="N22" s="78">
        <f t="shared" si="1"/>
        <v>100</v>
      </c>
      <c r="O22" s="91" t="s">
        <v>15</v>
      </c>
      <c r="P22" s="91" t="s">
        <v>15</v>
      </c>
      <c r="Q22" s="91" t="s">
        <v>15</v>
      </c>
      <c r="R22" s="30" t="s">
        <v>15</v>
      </c>
      <c r="S22" s="23" t="s">
        <v>15</v>
      </c>
      <c r="T22" s="152" t="s">
        <v>15</v>
      </c>
      <c r="U22" s="153"/>
      <c r="V22" s="91" t="s">
        <v>15</v>
      </c>
      <c r="W22" s="28" t="s">
        <v>15</v>
      </c>
      <c r="X22" s="31" t="s">
        <v>15</v>
      </c>
      <c r="Y22" s="98">
        <v>1691735</v>
      </c>
      <c r="Z22" s="32" t="s">
        <v>15</v>
      </c>
      <c r="AA22" s="3"/>
      <c r="AB22" s="4"/>
    </row>
    <row r="23" spans="1:28" ht="22.5" customHeight="1">
      <c r="A23" s="11" t="s">
        <v>35</v>
      </c>
      <c r="B23" s="86" t="s">
        <v>21</v>
      </c>
      <c r="C23" s="18" t="s">
        <v>17</v>
      </c>
      <c r="D23" s="19">
        <v>900</v>
      </c>
      <c r="E23" s="52" t="s">
        <v>112</v>
      </c>
      <c r="F23" s="28">
        <v>2005</v>
      </c>
      <c r="G23" s="28">
        <v>2007</v>
      </c>
      <c r="H23" s="98">
        <v>2590000</v>
      </c>
      <c r="I23" s="98">
        <v>90000</v>
      </c>
      <c r="J23" s="116">
        <v>86498</v>
      </c>
      <c r="K23" s="78">
        <f t="shared" si="0"/>
        <v>96.10888888888888</v>
      </c>
      <c r="L23" s="116">
        <v>90000</v>
      </c>
      <c r="M23" s="116">
        <v>86498</v>
      </c>
      <c r="N23" s="78">
        <f t="shared" si="1"/>
        <v>96.10888888888888</v>
      </c>
      <c r="O23" s="33" t="s">
        <v>15</v>
      </c>
      <c r="P23" s="33" t="s">
        <v>15</v>
      </c>
      <c r="Q23" s="33" t="s">
        <v>15</v>
      </c>
      <c r="R23" s="19" t="s">
        <v>15</v>
      </c>
      <c r="S23" s="87" t="s">
        <v>15</v>
      </c>
      <c r="T23" s="144" t="s">
        <v>15</v>
      </c>
      <c r="U23" s="145"/>
      <c r="V23" s="46" t="s">
        <v>15</v>
      </c>
      <c r="W23" s="18" t="s">
        <v>15</v>
      </c>
      <c r="X23" s="19" t="s">
        <v>15</v>
      </c>
      <c r="Y23" s="106">
        <v>1000000</v>
      </c>
      <c r="Z23" s="108">
        <v>1500000</v>
      </c>
      <c r="AA23" s="3"/>
      <c r="AB23" s="4"/>
    </row>
    <row r="24" spans="1:28" ht="36" customHeight="1">
      <c r="A24" s="11" t="s">
        <v>36</v>
      </c>
      <c r="B24" s="58" t="s">
        <v>72</v>
      </c>
      <c r="C24" s="18" t="s">
        <v>17</v>
      </c>
      <c r="D24" s="18">
        <v>900</v>
      </c>
      <c r="E24" s="53" t="s">
        <v>112</v>
      </c>
      <c r="F24" s="18">
        <v>2005</v>
      </c>
      <c r="G24" s="18">
        <v>2007</v>
      </c>
      <c r="H24" s="97">
        <v>8105000</v>
      </c>
      <c r="I24" s="97">
        <v>100000</v>
      </c>
      <c r="J24" s="71">
        <v>219</v>
      </c>
      <c r="K24" s="78">
        <f t="shared" si="0"/>
        <v>0.219</v>
      </c>
      <c r="L24" s="69">
        <v>100000</v>
      </c>
      <c r="M24" s="71">
        <v>219</v>
      </c>
      <c r="N24" s="78">
        <f t="shared" si="1"/>
        <v>0.219</v>
      </c>
      <c r="O24" s="33" t="s">
        <v>15</v>
      </c>
      <c r="P24" s="33" t="s">
        <v>15</v>
      </c>
      <c r="Q24" s="33" t="s">
        <v>15</v>
      </c>
      <c r="R24" s="31" t="s">
        <v>15</v>
      </c>
      <c r="S24" s="87" t="s">
        <v>15</v>
      </c>
      <c r="T24" s="144" t="s">
        <v>15</v>
      </c>
      <c r="U24" s="145"/>
      <c r="V24" s="33" t="s">
        <v>15</v>
      </c>
      <c r="W24" s="28" t="s">
        <v>15</v>
      </c>
      <c r="X24" s="31" t="s">
        <v>15</v>
      </c>
      <c r="Y24" s="98">
        <v>4005000</v>
      </c>
      <c r="Z24" s="102">
        <v>4000000</v>
      </c>
      <c r="AA24" s="3"/>
      <c r="AB24" s="4"/>
    </row>
    <row r="25" spans="1:28" ht="36" customHeight="1">
      <c r="A25" s="11" t="s">
        <v>37</v>
      </c>
      <c r="B25" s="37" t="s">
        <v>79</v>
      </c>
      <c r="C25" s="19" t="s">
        <v>17</v>
      </c>
      <c r="D25" s="19">
        <v>900</v>
      </c>
      <c r="E25" s="52" t="s">
        <v>112</v>
      </c>
      <c r="F25" s="28">
        <v>2005</v>
      </c>
      <c r="G25" s="28">
        <v>2006</v>
      </c>
      <c r="H25" s="98">
        <v>2227045</v>
      </c>
      <c r="I25" s="98">
        <v>5490</v>
      </c>
      <c r="J25" s="116">
        <v>3843</v>
      </c>
      <c r="K25" s="78">
        <f t="shared" si="0"/>
        <v>70</v>
      </c>
      <c r="L25" s="98">
        <v>5490</v>
      </c>
      <c r="M25" s="98">
        <v>3843</v>
      </c>
      <c r="N25" s="78">
        <f t="shared" si="1"/>
        <v>70</v>
      </c>
      <c r="O25" s="33" t="s">
        <v>15</v>
      </c>
      <c r="P25" s="33" t="s">
        <v>15</v>
      </c>
      <c r="Q25" s="33" t="s">
        <v>15</v>
      </c>
      <c r="R25" s="19" t="s">
        <v>15</v>
      </c>
      <c r="S25" s="87" t="s">
        <v>15</v>
      </c>
      <c r="T25" s="144" t="s">
        <v>15</v>
      </c>
      <c r="U25" s="145"/>
      <c r="V25" s="46" t="s">
        <v>15</v>
      </c>
      <c r="W25" s="18" t="s">
        <v>15</v>
      </c>
      <c r="X25" s="19" t="s">
        <v>15</v>
      </c>
      <c r="Y25" s="106">
        <v>2221555</v>
      </c>
      <c r="Z25" s="47" t="s">
        <v>15</v>
      </c>
      <c r="AA25" s="3"/>
      <c r="AB25" s="4"/>
    </row>
    <row r="26" spans="1:26" ht="36" customHeight="1">
      <c r="A26" s="40" t="s">
        <v>38</v>
      </c>
      <c r="B26" s="37" t="s">
        <v>80</v>
      </c>
      <c r="C26" s="19" t="s">
        <v>17</v>
      </c>
      <c r="D26" s="19">
        <v>900</v>
      </c>
      <c r="E26" s="53" t="s">
        <v>112</v>
      </c>
      <c r="F26" s="18">
        <v>2005</v>
      </c>
      <c r="G26" s="18">
        <v>2006</v>
      </c>
      <c r="H26" s="97">
        <v>1079524</v>
      </c>
      <c r="I26" s="97">
        <v>5490</v>
      </c>
      <c r="J26" s="100">
        <v>3843</v>
      </c>
      <c r="K26" s="78">
        <f t="shared" si="0"/>
        <v>70</v>
      </c>
      <c r="L26" s="98">
        <v>5490</v>
      </c>
      <c r="M26" s="98">
        <v>3843</v>
      </c>
      <c r="N26" s="78">
        <f t="shared" si="1"/>
        <v>70</v>
      </c>
      <c r="O26" s="33" t="s">
        <v>15</v>
      </c>
      <c r="P26" s="33" t="s">
        <v>15</v>
      </c>
      <c r="Q26" s="33" t="s">
        <v>15</v>
      </c>
      <c r="R26" s="87" t="s">
        <v>15</v>
      </c>
      <c r="S26" s="87" t="s">
        <v>15</v>
      </c>
      <c r="T26" s="144" t="s">
        <v>15</v>
      </c>
      <c r="U26" s="145"/>
      <c r="V26" s="87" t="s">
        <v>15</v>
      </c>
      <c r="W26" s="28" t="s">
        <v>15</v>
      </c>
      <c r="X26" s="87" t="s">
        <v>15</v>
      </c>
      <c r="Y26" s="107">
        <v>1074034</v>
      </c>
      <c r="Z26" s="99" t="s">
        <v>15</v>
      </c>
    </row>
    <row r="27" spans="1:28" ht="24.75" customHeight="1">
      <c r="A27" s="11" t="s">
        <v>39</v>
      </c>
      <c r="B27" s="9" t="s">
        <v>81</v>
      </c>
      <c r="C27" s="19" t="s">
        <v>17</v>
      </c>
      <c r="D27" s="19">
        <v>900</v>
      </c>
      <c r="E27" s="52" t="s">
        <v>112</v>
      </c>
      <c r="F27" s="28">
        <v>2005</v>
      </c>
      <c r="G27" s="28">
        <v>2007</v>
      </c>
      <c r="H27" s="98">
        <v>70000</v>
      </c>
      <c r="I27" s="98">
        <v>30500</v>
      </c>
      <c r="J27" s="71">
        <v>0</v>
      </c>
      <c r="K27" s="78">
        <f t="shared" si="0"/>
        <v>0</v>
      </c>
      <c r="L27" s="69">
        <v>30500</v>
      </c>
      <c r="M27" s="71">
        <v>0</v>
      </c>
      <c r="N27" s="78">
        <f t="shared" si="1"/>
        <v>0</v>
      </c>
      <c r="O27" s="33" t="s">
        <v>15</v>
      </c>
      <c r="P27" s="33" t="s">
        <v>15</v>
      </c>
      <c r="Q27" s="33" t="s">
        <v>15</v>
      </c>
      <c r="R27" s="31" t="s">
        <v>15</v>
      </c>
      <c r="S27" s="87" t="s">
        <v>15</v>
      </c>
      <c r="T27" s="144" t="s">
        <v>15</v>
      </c>
      <c r="U27" s="145"/>
      <c r="V27" s="33" t="s">
        <v>15</v>
      </c>
      <c r="W27" s="18" t="s">
        <v>15</v>
      </c>
      <c r="X27" s="31" t="s">
        <v>15</v>
      </c>
      <c r="Y27" s="98">
        <v>39500</v>
      </c>
      <c r="Z27" s="32" t="s">
        <v>15</v>
      </c>
      <c r="AA27" s="3"/>
      <c r="AB27" s="4"/>
    </row>
    <row r="28" spans="1:28" ht="13.5" customHeight="1">
      <c r="A28" s="11" t="s">
        <v>40</v>
      </c>
      <c r="B28" s="9" t="s">
        <v>82</v>
      </c>
      <c r="C28" s="18" t="s">
        <v>17</v>
      </c>
      <c r="D28" s="18">
        <v>900</v>
      </c>
      <c r="E28" s="53" t="s">
        <v>112</v>
      </c>
      <c r="F28" s="18">
        <v>2005</v>
      </c>
      <c r="G28" s="18">
        <v>2007</v>
      </c>
      <c r="H28" s="115">
        <v>3300000</v>
      </c>
      <c r="I28" s="97">
        <v>5490</v>
      </c>
      <c r="J28" s="69">
        <v>3843</v>
      </c>
      <c r="K28" s="78">
        <f t="shared" si="0"/>
        <v>70</v>
      </c>
      <c r="L28" s="69">
        <v>5490</v>
      </c>
      <c r="M28" s="69">
        <v>3843</v>
      </c>
      <c r="N28" s="78">
        <f t="shared" si="1"/>
        <v>70</v>
      </c>
      <c r="O28" s="33" t="s">
        <v>15</v>
      </c>
      <c r="P28" s="33" t="s">
        <v>15</v>
      </c>
      <c r="Q28" s="33" t="s">
        <v>15</v>
      </c>
      <c r="R28" s="31" t="s">
        <v>15</v>
      </c>
      <c r="S28" s="87" t="s">
        <v>15</v>
      </c>
      <c r="T28" s="144" t="s">
        <v>15</v>
      </c>
      <c r="U28" s="145"/>
      <c r="V28" s="33" t="s">
        <v>15</v>
      </c>
      <c r="W28" s="18" t="s">
        <v>15</v>
      </c>
      <c r="X28" s="31" t="s">
        <v>15</v>
      </c>
      <c r="Y28" s="98">
        <v>1100000</v>
      </c>
      <c r="Z28" s="102">
        <v>2194510</v>
      </c>
      <c r="AA28" s="3"/>
      <c r="AB28" s="4"/>
    </row>
    <row r="29" spans="1:28" ht="13.5" customHeight="1">
      <c r="A29" s="11" t="s">
        <v>41</v>
      </c>
      <c r="B29" s="9" t="s">
        <v>22</v>
      </c>
      <c r="C29" s="18" t="s">
        <v>17</v>
      </c>
      <c r="D29" s="18">
        <v>900</v>
      </c>
      <c r="E29" s="52" t="s">
        <v>113</v>
      </c>
      <c r="F29" s="28">
        <v>2005</v>
      </c>
      <c r="G29" s="28">
        <v>2006</v>
      </c>
      <c r="H29" s="97">
        <v>100000</v>
      </c>
      <c r="I29" s="57" t="s">
        <v>15</v>
      </c>
      <c r="J29" s="31" t="s">
        <v>15</v>
      </c>
      <c r="K29" s="78" t="s">
        <v>15</v>
      </c>
      <c r="L29" s="31" t="s">
        <v>15</v>
      </c>
      <c r="M29" s="31" t="s">
        <v>15</v>
      </c>
      <c r="N29" s="78" t="s">
        <v>15</v>
      </c>
      <c r="O29" s="33" t="s">
        <v>15</v>
      </c>
      <c r="P29" s="33" t="s">
        <v>15</v>
      </c>
      <c r="Q29" s="33" t="s">
        <v>15</v>
      </c>
      <c r="R29" s="31" t="s">
        <v>15</v>
      </c>
      <c r="S29" s="87" t="s">
        <v>15</v>
      </c>
      <c r="T29" s="144" t="s">
        <v>15</v>
      </c>
      <c r="U29" s="145"/>
      <c r="V29" s="33" t="s">
        <v>15</v>
      </c>
      <c r="W29" s="18" t="s">
        <v>15</v>
      </c>
      <c r="X29" s="31" t="s">
        <v>15</v>
      </c>
      <c r="Y29" s="98">
        <v>100000</v>
      </c>
      <c r="Z29" s="32" t="s">
        <v>15</v>
      </c>
      <c r="AA29" s="3"/>
      <c r="AB29" s="4"/>
    </row>
    <row r="30" spans="1:28" ht="13.5" customHeight="1">
      <c r="A30" s="142" t="s">
        <v>23</v>
      </c>
      <c r="B30" s="143"/>
      <c r="C30" s="18"/>
      <c r="D30" s="18"/>
      <c r="E30" s="8"/>
      <c r="F30" s="18"/>
      <c r="G30" s="8"/>
      <c r="H30" s="109">
        <f>SUM(H21,H22,H23,H24,H25,H26,H27,H28,H29)</f>
        <v>30588062</v>
      </c>
      <c r="I30" s="119">
        <f>SUM(I21,I22,I23,I24,I25,I26,I27,I28,I29)</f>
        <v>1041555</v>
      </c>
      <c r="J30" s="119">
        <f>SUM(J21,J22,J23,J24,J25,J26,J27,J28,J29)</f>
        <v>868533</v>
      </c>
      <c r="K30" s="67">
        <f t="shared" si="0"/>
        <v>83.38810720509238</v>
      </c>
      <c r="L30" s="119">
        <f>SUM(L21,L22,L23,L24,L25,L26,L27,L28,L29)</f>
        <v>1041555</v>
      </c>
      <c r="M30" s="119">
        <f>SUM(M21,M22,M23,M24,M25,M26,M27,M28,M29)</f>
        <v>868533</v>
      </c>
      <c r="N30" s="67">
        <f t="shared" si="1"/>
        <v>83.38810720509238</v>
      </c>
      <c r="O30" s="33" t="s">
        <v>15</v>
      </c>
      <c r="P30" s="33" t="s">
        <v>15</v>
      </c>
      <c r="Q30" s="33" t="s">
        <v>15</v>
      </c>
      <c r="R30" s="33" t="s">
        <v>15</v>
      </c>
      <c r="S30" s="111" t="s">
        <v>15</v>
      </c>
      <c r="T30" s="146" t="s">
        <v>15</v>
      </c>
      <c r="U30" s="147"/>
      <c r="V30" s="33" t="s">
        <v>15</v>
      </c>
      <c r="W30" s="112" t="s">
        <v>15</v>
      </c>
      <c r="X30" s="33" t="s">
        <v>15</v>
      </c>
      <c r="Y30" s="109">
        <f>SUM(Y21,Y22,Y23,Y24,Y25,Y26,Y27,Y28,Y29)</f>
        <v>14881824</v>
      </c>
      <c r="Z30" s="109">
        <f>SUM(Z21,Z22,Z23,Z24,Z25,Z26,Z27,Z28,Z29)</f>
        <v>13694510</v>
      </c>
      <c r="AA30" s="3"/>
      <c r="AB30" s="4"/>
    </row>
    <row r="31" spans="1:28" ht="21" customHeight="1" thickBot="1">
      <c r="A31" s="218" t="s">
        <v>24</v>
      </c>
      <c r="B31" s="219"/>
      <c r="C31" s="219"/>
      <c r="D31" s="219"/>
      <c r="E31" s="219"/>
      <c r="F31" s="219"/>
      <c r="G31" s="219"/>
      <c r="H31" s="110">
        <f>SUM(H13,H18,H20,H30)</f>
        <v>51101616</v>
      </c>
      <c r="I31" s="110">
        <f>SUM(I13,I18,I20,I30)</f>
        <v>2935869</v>
      </c>
      <c r="J31" s="110">
        <f>SUM(J13,J18,J20,J30)</f>
        <v>2182870</v>
      </c>
      <c r="K31" s="81">
        <f t="shared" si="0"/>
        <v>74.35175070822302</v>
      </c>
      <c r="L31" s="110">
        <f>SUM(L13,L18,L20,L30)</f>
        <v>2935869</v>
      </c>
      <c r="M31" s="110">
        <f>SUM(M13,M18,M20,M30)</f>
        <v>2182870</v>
      </c>
      <c r="N31" s="81">
        <f t="shared" si="1"/>
        <v>74.35175070822302</v>
      </c>
      <c r="O31" s="35" t="s">
        <v>15</v>
      </c>
      <c r="P31" s="35" t="s">
        <v>15</v>
      </c>
      <c r="Q31" s="35" t="s">
        <v>15</v>
      </c>
      <c r="R31" s="35" t="s">
        <v>15</v>
      </c>
      <c r="S31" s="35" t="s">
        <v>15</v>
      </c>
      <c r="T31" s="220" t="s">
        <v>15</v>
      </c>
      <c r="U31" s="220"/>
      <c r="V31" s="35" t="s">
        <v>15</v>
      </c>
      <c r="W31" s="35" t="s">
        <v>15</v>
      </c>
      <c r="X31" s="35" t="s">
        <v>15</v>
      </c>
      <c r="Y31" s="110">
        <f>SUM(Y13,Y18,Y20,Y30)</f>
        <v>17874689</v>
      </c>
      <c r="Z31" s="110">
        <f>SUM(Z13,Z18,Z20,Z30)</f>
        <v>14694510</v>
      </c>
      <c r="AA31" s="3"/>
      <c r="AB31" s="3"/>
    </row>
    <row r="32" spans="1:28" ht="16.5" thickTop="1">
      <c r="A32" s="10"/>
      <c r="B32" s="10"/>
      <c r="C32" s="10"/>
      <c r="D32" s="10"/>
      <c r="E32" s="10"/>
      <c r="F32" s="10"/>
      <c r="G32" s="10"/>
      <c r="H32" s="10"/>
      <c r="I32" s="20"/>
      <c r="J32" s="2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</row>
    <row r="34" ht="12.75">
      <c r="V34" s="7" t="s">
        <v>25</v>
      </c>
    </row>
    <row r="35" ht="15.75">
      <c r="A35" s="2"/>
    </row>
    <row r="36" spans="22:23" ht="12.75">
      <c r="V36" s="16" t="s">
        <v>83</v>
      </c>
      <c r="W36" s="15"/>
    </row>
  </sheetData>
  <mergeCells count="72">
    <mergeCell ref="G1:M1"/>
    <mergeCell ref="A2:W2"/>
    <mergeCell ref="A20:B20"/>
    <mergeCell ref="M14:M15"/>
    <mergeCell ref="A31:G31"/>
    <mergeCell ref="T31:U31"/>
    <mergeCell ref="T22:U22"/>
    <mergeCell ref="T23:U23"/>
    <mergeCell ref="T25:U25"/>
    <mergeCell ref="T24:U24"/>
    <mergeCell ref="T27:U27"/>
    <mergeCell ref="A18:B18"/>
    <mergeCell ref="AA14:AA15"/>
    <mergeCell ref="AB14:AB15"/>
    <mergeCell ref="T16:U16"/>
    <mergeCell ref="T17:U17"/>
    <mergeCell ref="X14:X15"/>
    <mergeCell ref="Y14:Y15"/>
    <mergeCell ref="Z14:Z15"/>
    <mergeCell ref="T11:U11"/>
    <mergeCell ref="A14:A15"/>
    <mergeCell ref="B14:B15"/>
    <mergeCell ref="D14:D15"/>
    <mergeCell ref="F14:F15"/>
    <mergeCell ref="G14:G15"/>
    <mergeCell ref="H14:H15"/>
    <mergeCell ref="N14:N15"/>
    <mergeCell ref="T12:U12"/>
    <mergeCell ref="T13:U13"/>
    <mergeCell ref="AB7:AB8"/>
    <mergeCell ref="Z7:Z10"/>
    <mergeCell ref="Y7:Y10"/>
    <mergeCell ref="L7:X8"/>
    <mergeCell ref="L9:N9"/>
    <mergeCell ref="O9:Q9"/>
    <mergeCell ref="R9:U9"/>
    <mergeCell ref="AA7:AA8"/>
    <mergeCell ref="C7:C10"/>
    <mergeCell ref="E7:E10"/>
    <mergeCell ref="I7:K9"/>
    <mergeCell ref="T10:U10"/>
    <mergeCell ref="V9:X9"/>
    <mergeCell ref="U4:AA4"/>
    <mergeCell ref="A7:A10"/>
    <mergeCell ref="H7:H10"/>
    <mergeCell ref="B7:B10"/>
    <mergeCell ref="D7:D10"/>
    <mergeCell ref="F7:G9"/>
    <mergeCell ref="A5:T5"/>
    <mergeCell ref="U5:AA5"/>
    <mergeCell ref="A6:T6"/>
    <mergeCell ref="U6:AA6"/>
    <mergeCell ref="V14:V15"/>
    <mergeCell ref="T14:U14"/>
    <mergeCell ref="C14:C15"/>
    <mergeCell ref="T21:U21"/>
    <mergeCell ref="J14:J15"/>
    <mergeCell ref="L14:L15"/>
    <mergeCell ref="P14:P15"/>
    <mergeCell ref="R14:R15"/>
    <mergeCell ref="T19:U19"/>
    <mergeCell ref="T20:U20"/>
    <mergeCell ref="B3:H3"/>
    <mergeCell ref="A30:B30"/>
    <mergeCell ref="T26:U26"/>
    <mergeCell ref="T28:U28"/>
    <mergeCell ref="T29:U29"/>
    <mergeCell ref="T30:U30"/>
    <mergeCell ref="A13:B13"/>
    <mergeCell ref="T18:U18"/>
    <mergeCell ref="U3:AA3"/>
    <mergeCell ref="A4:T4"/>
  </mergeCells>
  <printOptions/>
  <pageMargins left="1.01" right="0.3937007874015748" top="0.5905511811023623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view="pageBreakPreview" zoomScale="60" workbookViewId="0" topLeftCell="A26">
      <selection activeCell="I44" sqref="I44"/>
    </sheetView>
  </sheetViews>
  <sheetFormatPr defaultColWidth="9.140625" defaultRowHeight="12.75"/>
  <cols>
    <col min="1" max="1" width="4.57421875" style="0" customWidth="1"/>
    <col min="2" max="2" width="30.8515625" style="0" customWidth="1"/>
    <col min="4" max="5" width="5.57421875" style="0" customWidth="1"/>
    <col min="6" max="6" width="9.7109375" style="0" customWidth="1"/>
    <col min="7" max="7" width="8.8515625" style="0" customWidth="1"/>
    <col min="8" max="8" width="8.57421875" style="0" customWidth="1"/>
    <col min="9" max="9" width="9.421875" style="0" customWidth="1"/>
    <col min="10" max="10" width="9.57421875" style="0" customWidth="1"/>
    <col min="11" max="11" width="8.7109375" style="0" customWidth="1"/>
    <col min="12" max="12" width="7.421875" style="0" customWidth="1"/>
    <col min="13" max="13" width="6.421875" style="0" customWidth="1"/>
    <col min="14" max="14" width="4.7109375" style="0" customWidth="1"/>
    <col min="15" max="15" width="5.7109375" style="0" customWidth="1"/>
    <col min="16" max="16" width="5.421875" style="0" customWidth="1"/>
    <col min="17" max="17" width="3.140625" style="0" customWidth="1"/>
    <col min="18" max="18" width="1.7109375" style="0" customWidth="1"/>
    <col min="19" max="19" width="8.28125" style="0" customWidth="1"/>
    <col min="20" max="20" width="8.7109375" style="0" customWidth="1"/>
    <col min="21" max="21" width="8.421875" style="0" customWidth="1"/>
  </cols>
  <sheetData>
    <row r="1" spans="1:8" ht="12.75">
      <c r="A1" s="1"/>
      <c r="H1" s="243" t="s">
        <v>123</v>
      </c>
    </row>
    <row r="2" spans="1:21" ht="15.75">
      <c r="A2" s="5" t="s">
        <v>61</v>
      </c>
      <c r="B2" s="241" t="s">
        <v>117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1:23" ht="15.75">
      <c r="A3" s="6"/>
      <c r="B3" s="160" t="s">
        <v>119</v>
      </c>
      <c r="C3" s="160"/>
      <c r="D3" s="160"/>
      <c r="E3" s="160"/>
      <c r="F3" s="16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42"/>
      <c r="S3" s="242"/>
      <c r="T3" s="242"/>
      <c r="U3" s="242"/>
      <c r="V3" s="242"/>
      <c r="W3" s="3"/>
    </row>
    <row r="4" spans="1:23" ht="15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29"/>
      <c r="S4" s="129"/>
      <c r="T4" s="129"/>
      <c r="U4" s="129"/>
      <c r="V4" s="129"/>
      <c r="W4" s="3"/>
    </row>
    <row r="5" spans="1:23" ht="15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29"/>
      <c r="S5" s="129"/>
      <c r="T5" s="129"/>
      <c r="U5" s="129"/>
      <c r="V5" s="129"/>
      <c r="W5" s="3"/>
    </row>
    <row r="6" spans="1:23" ht="30.75" customHeight="1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240" t="s">
        <v>118</v>
      </c>
      <c r="S6" s="240"/>
      <c r="T6" s="240"/>
      <c r="U6" s="240"/>
      <c r="V6" s="240"/>
      <c r="W6" s="3"/>
    </row>
    <row r="7" spans="1:23" ht="12.75" customHeight="1" thickTop="1">
      <c r="A7" s="163" t="s">
        <v>0</v>
      </c>
      <c r="B7" s="131" t="s">
        <v>62</v>
      </c>
      <c r="C7" s="138" t="s">
        <v>2</v>
      </c>
      <c r="D7" s="134" t="s">
        <v>3</v>
      </c>
      <c r="E7" s="165" t="s">
        <v>44</v>
      </c>
      <c r="F7" s="168" t="s">
        <v>84</v>
      </c>
      <c r="G7" s="169"/>
      <c r="H7" s="169"/>
      <c r="I7" s="123" t="s">
        <v>6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238"/>
      <c r="V7" s="130"/>
      <c r="W7" s="177"/>
    </row>
    <row r="8" spans="1:23" ht="12.75">
      <c r="A8" s="164"/>
      <c r="B8" s="132"/>
      <c r="C8" s="121"/>
      <c r="D8" s="135"/>
      <c r="E8" s="166"/>
      <c r="F8" s="170"/>
      <c r="G8" s="171"/>
      <c r="H8" s="172"/>
      <c r="I8" s="184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239"/>
      <c r="V8" s="130"/>
      <c r="W8" s="177"/>
    </row>
    <row r="9" spans="1:23" ht="24.75" customHeight="1">
      <c r="A9" s="164"/>
      <c r="B9" s="132"/>
      <c r="C9" s="121"/>
      <c r="D9" s="135"/>
      <c r="E9" s="166"/>
      <c r="F9" s="170"/>
      <c r="G9" s="171"/>
      <c r="H9" s="173"/>
      <c r="I9" s="174" t="s">
        <v>8</v>
      </c>
      <c r="J9" s="187"/>
      <c r="K9" s="145"/>
      <c r="L9" s="188" t="s">
        <v>9</v>
      </c>
      <c r="M9" s="189"/>
      <c r="N9" s="190"/>
      <c r="O9" s="191" t="s">
        <v>10</v>
      </c>
      <c r="P9" s="192"/>
      <c r="Q9" s="192"/>
      <c r="R9" s="193"/>
      <c r="S9" s="174" t="s">
        <v>11</v>
      </c>
      <c r="T9" s="176"/>
      <c r="U9" s="237"/>
      <c r="V9" s="3"/>
      <c r="W9" s="4"/>
    </row>
    <row r="10" spans="1:23" ht="47.25" customHeight="1">
      <c r="A10" s="137"/>
      <c r="B10" s="133"/>
      <c r="C10" s="122"/>
      <c r="D10" s="136"/>
      <c r="E10" s="167"/>
      <c r="F10" s="18" t="s">
        <v>64</v>
      </c>
      <c r="G10" s="18" t="s">
        <v>65</v>
      </c>
      <c r="H10" s="18" t="s">
        <v>66</v>
      </c>
      <c r="I10" s="18" t="s">
        <v>64</v>
      </c>
      <c r="J10" s="18" t="s">
        <v>65</v>
      </c>
      <c r="K10" s="18" t="s">
        <v>66</v>
      </c>
      <c r="L10" s="27" t="s">
        <v>64</v>
      </c>
      <c r="M10" s="27" t="s">
        <v>65</v>
      </c>
      <c r="N10" s="18" t="s">
        <v>66</v>
      </c>
      <c r="O10" s="27" t="s">
        <v>64</v>
      </c>
      <c r="P10" s="27" t="s">
        <v>65</v>
      </c>
      <c r="Q10" s="174" t="s">
        <v>66</v>
      </c>
      <c r="R10" s="175"/>
      <c r="S10" s="18" t="s">
        <v>64</v>
      </c>
      <c r="T10" s="18" t="s">
        <v>65</v>
      </c>
      <c r="U10" s="48" t="s">
        <v>66</v>
      </c>
      <c r="V10" s="3"/>
      <c r="W10" s="4"/>
    </row>
    <row r="11" spans="1:23" ht="16.5" thickBot="1">
      <c r="A11" s="12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60">
        <v>12</v>
      </c>
      <c r="M11" s="60">
        <v>13</v>
      </c>
      <c r="N11" s="60">
        <v>14</v>
      </c>
      <c r="O11" s="60">
        <v>15</v>
      </c>
      <c r="P11" s="60">
        <v>16</v>
      </c>
      <c r="Q11" s="234">
        <v>17</v>
      </c>
      <c r="R11" s="234"/>
      <c r="S11" s="13">
        <v>18</v>
      </c>
      <c r="T11" s="13">
        <v>19</v>
      </c>
      <c r="U11" s="14">
        <v>20</v>
      </c>
      <c r="V11" s="3"/>
      <c r="W11" s="3"/>
    </row>
    <row r="12" spans="1:23" ht="25.5" customHeight="1" thickTop="1">
      <c r="A12" s="21" t="s">
        <v>28</v>
      </c>
      <c r="B12" s="50" t="s">
        <v>115</v>
      </c>
      <c r="C12" s="45" t="s">
        <v>17</v>
      </c>
      <c r="D12" s="52" t="s">
        <v>45</v>
      </c>
      <c r="E12" s="52" t="s">
        <v>46</v>
      </c>
      <c r="F12" s="68">
        <v>655340</v>
      </c>
      <c r="G12" s="68">
        <v>655339</v>
      </c>
      <c r="H12" s="55">
        <f aca="true" t="shared" si="0" ref="H12:H19">G12/F12*100</f>
        <v>99.99984740745262</v>
      </c>
      <c r="I12" s="68">
        <v>77328</v>
      </c>
      <c r="J12" s="68">
        <v>77327</v>
      </c>
      <c r="K12" s="55">
        <f>J12/I12*100</f>
        <v>99.99870680736602</v>
      </c>
      <c r="L12" s="63" t="s">
        <v>15</v>
      </c>
      <c r="M12" s="63" t="s">
        <v>15</v>
      </c>
      <c r="N12" s="63" t="s">
        <v>15</v>
      </c>
      <c r="O12" s="63" t="s">
        <v>15</v>
      </c>
      <c r="P12" s="64" t="s">
        <v>15</v>
      </c>
      <c r="Q12" s="235" t="s">
        <v>15</v>
      </c>
      <c r="R12" s="236"/>
      <c r="S12" s="54">
        <v>578012</v>
      </c>
      <c r="T12" s="54">
        <v>578012</v>
      </c>
      <c r="U12" s="65">
        <f>T12/S12*100</f>
        <v>100</v>
      </c>
      <c r="V12" s="3"/>
      <c r="W12" s="3"/>
    </row>
    <row r="13" spans="1:23" ht="26.25" customHeight="1" thickBot="1">
      <c r="A13" s="8" t="s">
        <v>29</v>
      </c>
      <c r="B13" s="49" t="s">
        <v>85</v>
      </c>
      <c r="C13" s="45" t="s">
        <v>17</v>
      </c>
      <c r="D13" s="53" t="s">
        <v>45</v>
      </c>
      <c r="E13" s="53" t="s">
        <v>45</v>
      </c>
      <c r="F13" s="69">
        <v>30500</v>
      </c>
      <c r="G13" s="18" t="s">
        <v>15</v>
      </c>
      <c r="H13" s="18" t="s">
        <v>15</v>
      </c>
      <c r="I13" s="69">
        <v>30500</v>
      </c>
      <c r="J13" s="18" t="s">
        <v>15</v>
      </c>
      <c r="K13" s="18" t="s">
        <v>15</v>
      </c>
      <c r="L13" s="28" t="s">
        <v>15</v>
      </c>
      <c r="M13" s="28" t="s">
        <v>15</v>
      </c>
      <c r="N13" s="28" t="s">
        <v>15</v>
      </c>
      <c r="O13" s="28" t="s">
        <v>15</v>
      </c>
      <c r="P13" s="59" t="s">
        <v>15</v>
      </c>
      <c r="Q13" s="174" t="s">
        <v>15</v>
      </c>
      <c r="R13" s="175"/>
      <c r="S13" s="18" t="s">
        <v>15</v>
      </c>
      <c r="T13" s="18" t="s">
        <v>15</v>
      </c>
      <c r="U13" s="48" t="s">
        <v>15</v>
      </c>
      <c r="V13" s="3"/>
      <c r="W13" s="3"/>
    </row>
    <row r="14" spans="1:23" ht="16.5" thickTop="1">
      <c r="A14" s="148" t="s">
        <v>48</v>
      </c>
      <c r="B14" s="149"/>
      <c r="C14" s="42"/>
      <c r="D14" s="41"/>
      <c r="E14" s="41"/>
      <c r="F14" s="70">
        <f>SUM(F12,F13)</f>
        <v>685840</v>
      </c>
      <c r="G14" s="70">
        <f>SUM(G12,G13)</f>
        <v>655339</v>
      </c>
      <c r="H14" s="67">
        <f t="shared" si="0"/>
        <v>95.55275282864808</v>
      </c>
      <c r="I14" s="70">
        <f>SUM(I12,I13)</f>
        <v>107828</v>
      </c>
      <c r="J14" s="70">
        <f>SUM(J12,J13)</f>
        <v>77327</v>
      </c>
      <c r="K14" s="67">
        <f>J14/I14*100</f>
        <v>71.71328411915272</v>
      </c>
      <c r="L14" s="18" t="s">
        <v>15</v>
      </c>
      <c r="M14" s="18" t="s">
        <v>15</v>
      </c>
      <c r="N14" s="18" t="s">
        <v>15</v>
      </c>
      <c r="O14" s="18" t="s">
        <v>15</v>
      </c>
      <c r="P14" s="24" t="s">
        <v>15</v>
      </c>
      <c r="Q14" s="174" t="s">
        <v>15</v>
      </c>
      <c r="R14" s="175"/>
      <c r="S14" s="76">
        <v>578012</v>
      </c>
      <c r="T14" s="76">
        <v>578012</v>
      </c>
      <c r="U14" s="77">
        <f>T14/S14*100</f>
        <v>100</v>
      </c>
      <c r="V14" s="3"/>
      <c r="W14" s="3"/>
    </row>
    <row r="15" spans="1:23" ht="14.25" customHeight="1">
      <c r="A15" s="195" t="s">
        <v>30</v>
      </c>
      <c r="B15" s="232" t="s">
        <v>86</v>
      </c>
      <c r="C15" s="154" t="s">
        <v>17</v>
      </c>
      <c r="D15" s="154">
        <v>400</v>
      </c>
      <c r="E15" s="17">
        <v>40002</v>
      </c>
      <c r="F15" s="69">
        <v>131314</v>
      </c>
      <c r="G15" s="225">
        <v>131314</v>
      </c>
      <c r="H15" s="55">
        <f t="shared" si="0"/>
        <v>100</v>
      </c>
      <c r="I15" s="225">
        <v>131314</v>
      </c>
      <c r="J15" s="69">
        <v>131314</v>
      </c>
      <c r="K15" s="231">
        <v>100</v>
      </c>
      <c r="L15" s="28" t="s">
        <v>15</v>
      </c>
      <c r="M15" s="150" t="s">
        <v>15</v>
      </c>
      <c r="N15" s="28" t="s">
        <v>15</v>
      </c>
      <c r="O15" s="150" t="s">
        <v>15</v>
      </c>
      <c r="P15" s="59" t="s">
        <v>15</v>
      </c>
      <c r="Q15" s="174" t="s">
        <v>15</v>
      </c>
      <c r="R15" s="175"/>
      <c r="S15" s="150" t="s">
        <v>15</v>
      </c>
      <c r="T15" s="18" t="s">
        <v>15</v>
      </c>
      <c r="U15" s="48" t="s">
        <v>15</v>
      </c>
      <c r="V15" s="130"/>
      <c r="W15" s="177"/>
    </row>
    <row r="16" spans="1:23" ht="12.75" customHeight="1" hidden="1">
      <c r="A16" s="195"/>
      <c r="B16" s="233"/>
      <c r="C16" s="155"/>
      <c r="D16" s="198"/>
      <c r="E16" s="8"/>
      <c r="F16" s="68"/>
      <c r="G16" s="226"/>
      <c r="H16" s="55" t="e">
        <f t="shared" si="0"/>
        <v>#DIV/0!</v>
      </c>
      <c r="I16" s="226"/>
      <c r="J16" s="71"/>
      <c r="K16" s="231"/>
      <c r="L16" s="28" t="s">
        <v>15</v>
      </c>
      <c r="M16" s="151"/>
      <c r="N16" s="28" t="s">
        <v>15</v>
      </c>
      <c r="O16" s="151"/>
      <c r="P16" s="59" t="s">
        <v>15</v>
      </c>
      <c r="Q16" s="61"/>
      <c r="R16" s="62"/>
      <c r="S16" s="224"/>
      <c r="T16" s="18" t="s">
        <v>15</v>
      </c>
      <c r="U16" s="48" t="s">
        <v>15</v>
      </c>
      <c r="V16" s="130"/>
      <c r="W16" s="177"/>
    </row>
    <row r="17" spans="1:23" ht="15.75">
      <c r="A17" s="205" t="s">
        <v>87</v>
      </c>
      <c r="B17" s="206"/>
      <c r="C17" s="43"/>
      <c r="D17" s="36"/>
      <c r="E17" s="9"/>
      <c r="F17" s="70">
        <f>SUM(F15,F16)</f>
        <v>131314</v>
      </c>
      <c r="G17" s="70">
        <f>SUM(G15,G16)</f>
        <v>131314</v>
      </c>
      <c r="H17" s="67">
        <f t="shared" si="0"/>
        <v>100</v>
      </c>
      <c r="I17" s="70">
        <f>SUM(I15,I16)</f>
        <v>131314</v>
      </c>
      <c r="J17" s="70">
        <f>SUM(J15,J16)</f>
        <v>131314</v>
      </c>
      <c r="K17" s="67">
        <f>SUM(K15,K16)</f>
        <v>100</v>
      </c>
      <c r="L17" s="18" t="s">
        <v>15</v>
      </c>
      <c r="M17" s="18" t="s">
        <v>15</v>
      </c>
      <c r="N17" s="18" t="s">
        <v>15</v>
      </c>
      <c r="O17" s="18" t="s">
        <v>15</v>
      </c>
      <c r="P17" s="24" t="s">
        <v>15</v>
      </c>
      <c r="Q17" s="174" t="s">
        <v>15</v>
      </c>
      <c r="R17" s="175"/>
      <c r="S17" s="18" t="s">
        <v>15</v>
      </c>
      <c r="T17" s="18" t="s">
        <v>15</v>
      </c>
      <c r="U17" s="48" t="s">
        <v>15</v>
      </c>
      <c r="V17" s="3"/>
      <c r="W17" s="4"/>
    </row>
    <row r="18" spans="1:23" ht="23.25" customHeight="1">
      <c r="A18" s="11" t="s">
        <v>31</v>
      </c>
      <c r="B18" s="37" t="s">
        <v>88</v>
      </c>
      <c r="C18" s="44" t="s">
        <v>17</v>
      </c>
      <c r="D18" s="18">
        <v>600</v>
      </c>
      <c r="E18" s="19">
        <v>60014</v>
      </c>
      <c r="F18" s="69">
        <v>200000</v>
      </c>
      <c r="G18" s="69">
        <v>176954</v>
      </c>
      <c r="H18" s="55">
        <f t="shared" si="0"/>
        <v>88.47699999999999</v>
      </c>
      <c r="I18" s="69">
        <v>200000</v>
      </c>
      <c r="J18" s="69">
        <v>176954</v>
      </c>
      <c r="K18" s="55">
        <f>J18/I18*100</f>
        <v>88.47699999999999</v>
      </c>
      <c r="L18" s="28" t="s">
        <v>15</v>
      </c>
      <c r="M18" s="28" t="s">
        <v>15</v>
      </c>
      <c r="N18" s="28" t="s">
        <v>15</v>
      </c>
      <c r="O18" s="28" t="s">
        <v>15</v>
      </c>
      <c r="P18" s="59" t="s">
        <v>15</v>
      </c>
      <c r="Q18" s="174" t="s">
        <v>15</v>
      </c>
      <c r="R18" s="175"/>
      <c r="S18" s="18" t="s">
        <v>15</v>
      </c>
      <c r="T18" s="18" t="s">
        <v>15</v>
      </c>
      <c r="U18" s="48" t="s">
        <v>15</v>
      </c>
      <c r="V18" s="3"/>
      <c r="W18" s="4"/>
    </row>
    <row r="19" spans="1:23" ht="12" customHeight="1">
      <c r="A19" s="11" t="s">
        <v>32</v>
      </c>
      <c r="B19" s="9" t="s">
        <v>49</v>
      </c>
      <c r="C19" s="44" t="s">
        <v>17</v>
      </c>
      <c r="D19" s="18">
        <v>600</v>
      </c>
      <c r="E19" s="19">
        <v>60016</v>
      </c>
      <c r="F19" s="69">
        <v>1073991</v>
      </c>
      <c r="G19" s="69">
        <v>1073990</v>
      </c>
      <c r="H19" s="56">
        <f t="shared" si="0"/>
        <v>99.9999068893501</v>
      </c>
      <c r="I19" s="69">
        <v>1073991</v>
      </c>
      <c r="J19" s="69">
        <v>1073990</v>
      </c>
      <c r="K19" s="56">
        <f>J19/I19*100</f>
        <v>99.9999068893501</v>
      </c>
      <c r="L19" s="18" t="s">
        <v>15</v>
      </c>
      <c r="M19" s="18" t="s">
        <v>15</v>
      </c>
      <c r="N19" s="18" t="s">
        <v>15</v>
      </c>
      <c r="O19" s="18" t="s">
        <v>15</v>
      </c>
      <c r="P19" s="24" t="s">
        <v>15</v>
      </c>
      <c r="Q19" s="174" t="s">
        <v>15</v>
      </c>
      <c r="R19" s="175"/>
      <c r="S19" s="18" t="s">
        <v>15</v>
      </c>
      <c r="T19" s="18" t="s">
        <v>15</v>
      </c>
      <c r="U19" s="48" t="s">
        <v>15</v>
      </c>
      <c r="V19" s="3"/>
      <c r="W19" s="4"/>
    </row>
    <row r="20" spans="1:23" ht="13.5" customHeight="1">
      <c r="A20" s="11" t="s">
        <v>33</v>
      </c>
      <c r="B20" s="37" t="s">
        <v>50</v>
      </c>
      <c r="C20" s="44" t="s">
        <v>17</v>
      </c>
      <c r="D20" s="18">
        <v>600</v>
      </c>
      <c r="E20" s="19">
        <v>60016</v>
      </c>
      <c r="F20" s="69">
        <v>3038598</v>
      </c>
      <c r="G20" s="69">
        <v>3011194</v>
      </c>
      <c r="H20" s="56">
        <f aca="true" t="shared" si="1" ref="H20:H53">G20/F20*100</f>
        <v>99.09813670646793</v>
      </c>
      <c r="I20" s="69">
        <v>3038598</v>
      </c>
      <c r="J20" s="69">
        <v>3011194</v>
      </c>
      <c r="K20" s="56">
        <f aca="true" t="shared" si="2" ref="K20:K54">J20/I20*100</f>
        <v>99.09813670646793</v>
      </c>
      <c r="L20" s="28" t="s">
        <v>15</v>
      </c>
      <c r="M20" s="28" t="s">
        <v>15</v>
      </c>
      <c r="N20" s="28" t="s">
        <v>15</v>
      </c>
      <c r="O20" s="28" t="s">
        <v>15</v>
      </c>
      <c r="P20" s="59" t="s">
        <v>15</v>
      </c>
      <c r="Q20" s="174" t="s">
        <v>15</v>
      </c>
      <c r="R20" s="175"/>
      <c r="S20" s="18" t="s">
        <v>15</v>
      </c>
      <c r="T20" s="18" t="s">
        <v>15</v>
      </c>
      <c r="U20" s="48" t="s">
        <v>15</v>
      </c>
      <c r="V20" s="3"/>
      <c r="W20" s="4"/>
    </row>
    <row r="21" spans="1:23" ht="14.25" customHeight="1">
      <c r="A21" s="11" t="s">
        <v>34</v>
      </c>
      <c r="B21" s="9" t="s">
        <v>89</v>
      </c>
      <c r="C21" s="44" t="s">
        <v>17</v>
      </c>
      <c r="D21" s="18">
        <v>600</v>
      </c>
      <c r="E21" s="19">
        <v>60016</v>
      </c>
      <c r="F21" s="69">
        <v>56489</v>
      </c>
      <c r="G21" s="69">
        <v>56489</v>
      </c>
      <c r="H21" s="56">
        <f t="shared" si="1"/>
        <v>100</v>
      </c>
      <c r="I21" s="69">
        <v>56489</v>
      </c>
      <c r="J21" s="69">
        <v>56489</v>
      </c>
      <c r="K21" s="56">
        <f t="shared" si="2"/>
        <v>100</v>
      </c>
      <c r="L21" s="18" t="s">
        <v>15</v>
      </c>
      <c r="M21" s="18" t="s">
        <v>15</v>
      </c>
      <c r="N21" s="18" t="s">
        <v>15</v>
      </c>
      <c r="O21" s="18" t="s">
        <v>15</v>
      </c>
      <c r="P21" s="24" t="s">
        <v>15</v>
      </c>
      <c r="Q21" s="174" t="s">
        <v>15</v>
      </c>
      <c r="R21" s="175"/>
      <c r="S21" s="18" t="s">
        <v>15</v>
      </c>
      <c r="T21" s="18" t="s">
        <v>15</v>
      </c>
      <c r="U21" s="48" t="s">
        <v>15</v>
      </c>
      <c r="V21" s="3"/>
      <c r="W21" s="4"/>
    </row>
    <row r="22" spans="1:23" ht="23.25" customHeight="1">
      <c r="A22" s="11" t="s">
        <v>35</v>
      </c>
      <c r="B22" s="37" t="s">
        <v>90</v>
      </c>
      <c r="C22" s="44" t="s">
        <v>17</v>
      </c>
      <c r="D22" s="18">
        <v>600</v>
      </c>
      <c r="E22" s="19">
        <v>60016</v>
      </c>
      <c r="F22" s="69">
        <v>60000</v>
      </c>
      <c r="G22" s="69">
        <v>36477</v>
      </c>
      <c r="H22" s="56">
        <f t="shared" si="1"/>
        <v>60.795</v>
      </c>
      <c r="I22" s="69">
        <v>60000</v>
      </c>
      <c r="J22" s="69">
        <v>36477</v>
      </c>
      <c r="K22" s="56">
        <f t="shared" si="2"/>
        <v>60.795</v>
      </c>
      <c r="L22" s="28" t="s">
        <v>15</v>
      </c>
      <c r="M22" s="28" t="s">
        <v>15</v>
      </c>
      <c r="N22" s="28" t="s">
        <v>15</v>
      </c>
      <c r="O22" s="28" t="s">
        <v>15</v>
      </c>
      <c r="P22" s="59" t="s">
        <v>15</v>
      </c>
      <c r="Q22" s="174" t="s">
        <v>15</v>
      </c>
      <c r="R22" s="175"/>
      <c r="S22" s="18" t="s">
        <v>15</v>
      </c>
      <c r="T22" s="18" t="s">
        <v>15</v>
      </c>
      <c r="U22" s="48" t="s">
        <v>15</v>
      </c>
      <c r="V22" s="3"/>
      <c r="W22" s="4"/>
    </row>
    <row r="23" spans="1:21" ht="36" customHeight="1">
      <c r="A23" s="40" t="s">
        <v>36</v>
      </c>
      <c r="B23" s="37" t="s">
        <v>91</v>
      </c>
      <c r="C23" s="44" t="s">
        <v>17</v>
      </c>
      <c r="D23" s="18">
        <v>600</v>
      </c>
      <c r="E23" s="19">
        <v>60016</v>
      </c>
      <c r="F23" s="69">
        <v>30500</v>
      </c>
      <c r="G23" s="18" t="s">
        <v>15</v>
      </c>
      <c r="H23" s="18" t="s">
        <v>15</v>
      </c>
      <c r="I23" s="69">
        <v>30500</v>
      </c>
      <c r="J23" s="18" t="s">
        <v>15</v>
      </c>
      <c r="K23" s="18" t="s">
        <v>15</v>
      </c>
      <c r="L23" s="18" t="s">
        <v>15</v>
      </c>
      <c r="M23" s="18" t="s">
        <v>15</v>
      </c>
      <c r="N23" s="18" t="s">
        <v>15</v>
      </c>
      <c r="O23" s="18" t="s">
        <v>15</v>
      </c>
      <c r="P23" s="24" t="s">
        <v>15</v>
      </c>
      <c r="Q23" s="174" t="s">
        <v>15</v>
      </c>
      <c r="R23" s="175"/>
      <c r="S23" s="18" t="s">
        <v>15</v>
      </c>
      <c r="T23" s="18" t="s">
        <v>15</v>
      </c>
      <c r="U23" s="48" t="s">
        <v>15</v>
      </c>
    </row>
    <row r="24" spans="1:23" ht="24.75" customHeight="1">
      <c r="A24" s="11" t="s">
        <v>37</v>
      </c>
      <c r="B24" s="9" t="s">
        <v>92</v>
      </c>
      <c r="C24" s="44" t="s">
        <v>17</v>
      </c>
      <c r="D24" s="18">
        <v>600</v>
      </c>
      <c r="E24" s="19">
        <v>60016</v>
      </c>
      <c r="F24" s="69">
        <v>400599</v>
      </c>
      <c r="G24" s="69">
        <v>115086</v>
      </c>
      <c r="H24" s="56">
        <f t="shared" si="1"/>
        <v>28.72847910254394</v>
      </c>
      <c r="I24" s="69">
        <v>400599</v>
      </c>
      <c r="J24" s="69">
        <v>115086</v>
      </c>
      <c r="K24" s="56">
        <f t="shared" si="2"/>
        <v>28.72847910254394</v>
      </c>
      <c r="L24" s="28" t="s">
        <v>15</v>
      </c>
      <c r="M24" s="28" t="s">
        <v>15</v>
      </c>
      <c r="N24" s="28" t="s">
        <v>15</v>
      </c>
      <c r="O24" s="28" t="s">
        <v>15</v>
      </c>
      <c r="P24" s="59" t="s">
        <v>15</v>
      </c>
      <c r="Q24" s="174" t="s">
        <v>15</v>
      </c>
      <c r="R24" s="175"/>
      <c r="S24" s="59" t="s">
        <v>15</v>
      </c>
      <c r="T24" s="59" t="s">
        <v>15</v>
      </c>
      <c r="U24" s="48" t="s">
        <v>15</v>
      </c>
      <c r="V24" s="3"/>
      <c r="W24" s="4"/>
    </row>
    <row r="25" spans="1:23" ht="22.5" customHeight="1">
      <c r="A25" s="11" t="s">
        <v>38</v>
      </c>
      <c r="B25" s="9" t="s">
        <v>67</v>
      </c>
      <c r="C25" s="44" t="s">
        <v>17</v>
      </c>
      <c r="D25" s="18">
        <v>600</v>
      </c>
      <c r="E25" s="19">
        <v>60095</v>
      </c>
      <c r="F25" s="69">
        <v>130356</v>
      </c>
      <c r="G25" s="69">
        <v>130356</v>
      </c>
      <c r="H25" s="56">
        <f t="shared" si="1"/>
        <v>100</v>
      </c>
      <c r="I25" s="69">
        <v>130356</v>
      </c>
      <c r="J25" s="69">
        <v>130356</v>
      </c>
      <c r="K25" s="56">
        <f t="shared" si="2"/>
        <v>100</v>
      </c>
      <c r="L25" s="18" t="s">
        <v>15</v>
      </c>
      <c r="M25" s="18" t="s">
        <v>15</v>
      </c>
      <c r="N25" s="18" t="s">
        <v>15</v>
      </c>
      <c r="O25" s="18" t="s">
        <v>15</v>
      </c>
      <c r="P25" s="24" t="s">
        <v>15</v>
      </c>
      <c r="Q25" s="174" t="s">
        <v>15</v>
      </c>
      <c r="R25" s="175"/>
      <c r="S25" s="18" t="s">
        <v>15</v>
      </c>
      <c r="T25" s="18" t="s">
        <v>15</v>
      </c>
      <c r="U25" s="48" t="s">
        <v>15</v>
      </c>
      <c r="V25" s="3"/>
      <c r="W25" s="4"/>
    </row>
    <row r="26" spans="1:23" ht="13.5" customHeight="1">
      <c r="A26" s="142" t="s">
        <v>19</v>
      </c>
      <c r="B26" s="143"/>
      <c r="C26" s="18"/>
      <c r="D26" s="18"/>
      <c r="E26" s="19"/>
      <c r="F26" s="70">
        <f>SUM(F18,F19,F20,F21,F22,F23,F24,F25)</f>
        <v>4990533</v>
      </c>
      <c r="G26" s="70">
        <f>SUM(G18,G19,G20,G21,G22,G23,G24,G25)</f>
        <v>4600546</v>
      </c>
      <c r="H26" s="56">
        <f t="shared" si="1"/>
        <v>92.18546395745705</v>
      </c>
      <c r="I26" s="70">
        <f>SUM(I18,I19,I20,I21,I22,I23,I24,I25)</f>
        <v>4990533</v>
      </c>
      <c r="J26" s="70">
        <f>SUM(J18,J19,J20,J21,J22,J23,J24,J25)</f>
        <v>4600546</v>
      </c>
      <c r="K26" s="67">
        <f t="shared" si="2"/>
        <v>92.18546395745705</v>
      </c>
      <c r="L26" s="28" t="s">
        <v>15</v>
      </c>
      <c r="M26" s="28" t="s">
        <v>15</v>
      </c>
      <c r="N26" s="28" t="s">
        <v>15</v>
      </c>
      <c r="O26" s="28" t="s">
        <v>15</v>
      </c>
      <c r="P26" s="59" t="s">
        <v>15</v>
      </c>
      <c r="Q26" s="174" t="s">
        <v>15</v>
      </c>
      <c r="R26" s="175"/>
      <c r="S26" s="59" t="s">
        <v>15</v>
      </c>
      <c r="T26" s="59" t="s">
        <v>15</v>
      </c>
      <c r="U26" s="48" t="s">
        <v>15</v>
      </c>
      <c r="V26" s="3"/>
      <c r="W26" s="4"/>
    </row>
    <row r="27" spans="1:23" ht="24" customHeight="1">
      <c r="A27" s="38" t="s">
        <v>39</v>
      </c>
      <c r="B27" s="58" t="s">
        <v>55</v>
      </c>
      <c r="C27" s="44" t="s">
        <v>17</v>
      </c>
      <c r="D27" s="18">
        <v>630</v>
      </c>
      <c r="E27" s="19">
        <v>63095</v>
      </c>
      <c r="F27" s="69">
        <v>15000</v>
      </c>
      <c r="G27" s="69">
        <v>14908</v>
      </c>
      <c r="H27" s="56">
        <f t="shared" si="1"/>
        <v>99.38666666666667</v>
      </c>
      <c r="I27" s="69">
        <v>15000</v>
      </c>
      <c r="J27" s="69">
        <v>14908</v>
      </c>
      <c r="K27" s="56">
        <f t="shared" si="2"/>
        <v>99.38666666666667</v>
      </c>
      <c r="L27" s="18" t="s">
        <v>15</v>
      </c>
      <c r="M27" s="18" t="s">
        <v>15</v>
      </c>
      <c r="N27" s="18" t="s">
        <v>15</v>
      </c>
      <c r="O27" s="18" t="s">
        <v>15</v>
      </c>
      <c r="P27" s="24" t="s">
        <v>15</v>
      </c>
      <c r="Q27" s="174" t="s">
        <v>15</v>
      </c>
      <c r="R27" s="175"/>
      <c r="S27" s="18" t="s">
        <v>15</v>
      </c>
      <c r="T27" s="18" t="s">
        <v>15</v>
      </c>
      <c r="U27" s="48" t="s">
        <v>15</v>
      </c>
      <c r="V27" s="3"/>
      <c r="W27" s="4"/>
    </row>
    <row r="28" spans="1:23" ht="13.5" customHeight="1">
      <c r="A28" s="142" t="s">
        <v>56</v>
      </c>
      <c r="B28" s="143"/>
      <c r="C28" s="18"/>
      <c r="E28" s="19"/>
      <c r="F28" s="70">
        <v>15000</v>
      </c>
      <c r="G28" s="70">
        <v>14908</v>
      </c>
      <c r="H28" s="67">
        <f t="shared" si="1"/>
        <v>99.38666666666667</v>
      </c>
      <c r="I28" s="70">
        <v>15000</v>
      </c>
      <c r="J28" s="70">
        <v>14908</v>
      </c>
      <c r="K28" s="67">
        <f t="shared" si="2"/>
        <v>99.38666666666667</v>
      </c>
      <c r="L28" s="28" t="s">
        <v>15</v>
      </c>
      <c r="M28" s="28" t="s">
        <v>15</v>
      </c>
      <c r="N28" s="28" t="s">
        <v>15</v>
      </c>
      <c r="O28" s="28" t="s">
        <v>15</v>
      </c>
      <c r="P28" s="59" t="s">
        <v>15</v>
      </c>
      <c r="Q28" s="174" t="s">
        <v>15</v>
      </c>
      <c r="R28" s="175"/>
      <c r="S28" s="18" t="s">
        <v>15</v>
      </c>
      <c r="T28" s="18" t="s">
        <v>15</v>
      </c>
      <c r="U28" s="48" t="s">
        <v>15</v>
      </c>
      <c r="V28" s="3"/>
      <c r="W28" s="4"/>
    </row>
    <row r="29" spans="1:23" ht="13.5" customHeight="1">
      <c r="A29" s="51" t="s">
        <v>40</v>
      </c>
      <c r="B29" s="74" t="s">
        <v>59</v>
      </c>
      <c r="C29" s="44" t="s">
        <v>17</v>
      </c>
      <c r="D29" s="18">
        <v>700</v>
      </c>
      <c r="E29" s="19">
        <v>70005</v>
      </c>
      <c r="F29" s="69">
        <v>395000</v>
      </c>
      <c r="G29" s="69">
        <v>193519</v>
      </c>
      <c r="H29" s="56">
        <f t="shared" si="1"/>
        <v>48.99215189873418</v>
      </c>
      <c r="I29" s="69">
        <v>395000</v>
      </c>
      <c r="J29" s="69">
        <v>193519</v>
      </c>
      <c r="K29" s="56">
        <f t="shared" si="2"/>
        <v>48.99215189873418</v>
      </c>
      <c r="L29" s="18" t="s">
        <v>15</v>
      </c>
      <c r="M29" s="18" t="s">
        <v>15</v>
      </c>
      <c r="N29" s="18" t="s">
        <v>15</v>
      </c>
      <c r="O29" s="18" t="s">
        <v>15</v>
      </c>
      <c r="P29" s="24" t="s">
        <v>15</v>
      </c>
      <c r="Q29" s="174" t="s">
        <v>15</v>
      </c>
      <c r="R29" s="175"/>
      <c r="S29" s="18" t="s">
        <v>15</v>
      </c>
      <c r="T29" s="18" t="s">
        <v>15</v>
      </c>
      <c r="U29" s="48" t="s">
        <v>15</v>
      </c>
      <c r="V29" s="3"/>
      <c r="W29" s="4"/>
    </row>
    <row r="30" spans="1:23" ht="13.5" customHeight="1">
      <c r="A30" s="142" t="s">
        <v>60</v>
      </c>
      <c r="B30" s="143"/>
      <c r="C30" s="18"/>
      <c r="D30" s="18"/>
      <c r="E30" s="72"/>
      <c r="F30" s="70">
        <v>395000</v>
      </c>
      <c r="G30" s="70">
        <v>193519</v>
      </c>
      <c r="H30" s="73">
        <f t="shared" si="1"/>
        <v>48.99215189873418</v>
      </c>
      <c r="I30" s="70">
        <v>395000</v>
      </c>
      <c r="J30" s="70">
        <v>193519</v>
      </c>
      <c r="K30" s="67">
        <f t="shared" si="2"/>
        <v>48.99215189873418</v>
      </c>
      <c r="L30" s="28" t="s">
        <v>15</v>
      </c>
      <c r="M30" s="28" t="s">
        <v>15</v>
      </c>
      <c r="N30" s="28" t="s">
        <v>15</v>
      </c>
      <c r="O30" s="28" t="s">
        <v>15</v>
      </c>
      <c r="P30" s="59" t="s">
        <v>15</v>
      </c>
      <c r="Q30" s="174" t="s">
        <v>15</v>
      </c>
      <c r="R30" s="175"/>
      <c r="S30" s="18" t="s">
        <v>15</v>
      </c>
      <c r="T30" s="18" t="s">
        <v>15</v>
      </c>
      <c r="U30" s="48" t="s">
        <v>15</v>
      </c>
      <c r="V30" s="3"/>
      <c r="W30" s="4"/>
    </row>
    <row r="31" spans="1:23" ht="13.5" customHeight="1">
      <c r="A31" s="51" t="s">
        <v>41</v>
      </c>
      <c r="B31" s="74" t="s">
        <v>58</v>
      </c>
      <c r="C31" s="44" t="s">
        <v>17</v>
      </c>
      <c r="D31" s="18">
        <v>750</v>
      </c>
      <c r="E31" s="19">
        <v>75023</v>
      </c>
      <c r="F31" s="69">
        <v>54657</v>
      </c>
      <c r="G31" s="69">
        <v>54657</v>
      </c>
      <c r="H31" s="56">
        <f t="shared" si="1"/>
        <v>100</v>
      </c>
      <c r="I31" s="69">
        <v>54657</v>
      </c>
      <c r="J31" s="69">
        <v>54657</v>
      </c>
      <c r="K31" s="56">
        <f t="shared" si="2"/>
        <v>100</v>
      </c>
      <c r="L31" s="18" t="s">
        <v>15</v>
      </c>
      <c r="M31" s="18" t="s">
        <v>15</v>
      </c>
      <c r="N31" s="18" t="s">
        <v>15</v>
      </c>
      <c r="O31" s="18" t="s">
        <v>15</v>
      </c>
      <c r="P31" s="24" t="s">
        <v>15</v>
      </c>
      <c r="Q31" s="174" t="s">
        <v>15</v>
      </c>
      <c r="R31" s="175"/>
      <c r="S31" s="18" t="s">
        <v>15</v>
      </c>
      <c r="T31" s="18" t="s">
        <v>15</v>
      </c>
      <c r="U31" s="48" t="s">
        <v>15</v>
      </c>
      <c r="V31" s="3"/>
      <c r="W31" s="4"/>
    </row>
    <row r="32" spans="1:23" ht="13.5" customHeight="1">
      <c r="A32" s="51" t="s">
        <v>42</v>
      </c>
      <c r="B32" s="74" t="s">
        <v>93</v>
      </c>
      <c r="C32" s="44" t="s">
        <v>17</v>
      </c>
      <c r="D32" s="18">
        <v>750</v>
      </c>
      <c r="E32" s="19">
        <v>75023</v>
      </c>
      <c r="F32" s="69">
        <v>20000</v>
      </c>
      <c r="G32" s="68">
        <v>11030</v>
      </c>
      <c r="H32" s="56">
        <f t="shared" si="1"/>
        <v>55.15</v>
      </c>
      <c r="I32" s="69">
        <v>20000</v>
      </c>
      <c r="J32" s="69">
        <v>11030</v>
      </c>
      <c r="K32" s="56">
        <f t="shared" si="2"/>
        <v>55.15</v>
      </c>
      <c r="L32" s="28" t="s">
        <v>15</v>
      </c>
      <c r="M32" s="28" t="s">
        <v>15</v>
      </c>
      <c r="N32" s="28" t="s">
        <v>15</v>
      </c>
      <c r="O32" s="28" t="s">
        <v>15</v>
      </c>
      <c r="P32" s="59" t="s">
        <v>15</v>
      </c>
      <c r="Q32" s="174" t="s">
        <v>15</v>
      </c>
      <c r="R32" s="175"/>
      <c r="S32" s="18" t="s">
        <v>15</v>
      </c>
      <c r="T32" s="18" t="s">
        <v>15</v>
      </c>
      <c r="U32" s="48" t="s">
        <v>15</v>
      </c>
      <c r="V32" s="3"/>
      <c r="W32" s="4"/>
    </row>
    <row r="33" spans="1:23" ht="13.5" customHeight="1">
      <c r="A33" s="51" t="s">
        <v>43</v>
      </c>
      <c r="B33" s="74" t="s">
        <v>116</v>
      </c>
      <c r="C33" s="44" t="s">
        <v>17</v>
      </c>
      <c r="D33" s="45">
        <v>750</v>
      </c>
      <c r="E33" s="26">
        <v>75023</v>
      </c>
      <c r="F33" s="83">
        <v>25343</v>
      </c>
      <c r="G33" s="83">
        <v>4153</v>
      </c>
      <c r="H33" s="84">
        <f t="shared" si="1"/>
        <v>16.38716805429507</v>
      </c>
      <c r="I33" s="83">
        <v>25343</v>
      </c>
      <c r="J33" s="83">
        <v>4153</v>
      </c>
      <c r="K33" s="84">
        <f t="shared" si="2"/>
        <v>16.38716805429507</v>
      </c>
      <c r="L33" s="45" t="s">
        <v>15</v>
      </c>
      <c r="M33" s="45" t="s">
        <v>15</v>
      </c>
      <c r="N33" s="45" t="s">
        <v>15</v>
      </c>
      <c r="O33" s="45" t="s">
        <v>15</v>
      </c>
      <c r="P33" s="25" t="s">
        <v>15</v>
      </c>
      <c r="Q33" s="191" t="s">
        <v>15</v>
      </c>
      <c r="R33" s="193"/>
      <c r="S33" s="45" t="s">
        <v>15</v>
      </c>
      <c r="T33" s="45" t="s">
        <v>15</v>
      </c>
      <c r="U33" s="48" t="s">
        <v>15</v>
      </c>
      <c r="V33" s="3"/>
      <c r="W33" s="4"/>
    </row>
    <row r="34" spans="1:23" ht="22.5" customHeight="1">
      <c r="A34" s="244" t="s">
        <v>69</v>
      </c>
      <c r="B34" s="74" t="s">
        <v>95</v>
      </c>
      <c r="C34" s="36" t="s">
        <v>17</v>
      </c>
      <c r="D34" s="18">
        <v>750</v>
      </c>
      <c r="E34" s="19">
        <v>75095</v>
      </c>
      <c r="F34" s="69">
        <v>52450</v>
      </c>
      <c r="G34" s="69">
        <v>52447</v>
      </c>
      <c r="H34" s="56">
        <f t="shared" si="1"/>
        <v>99.99428026692088</v>
      </c>
      <c r="I34" s="69">
        <v>52450</v>
      </c>
      <c r="J34" s="69">
        <v>52447</v>
      </c>
      <c r="K34" s="56">
        <f t="shared" si="2"/>
        <v>99.99428026692088</v>
      </c>
      <c r="L34" s="18" t="s">
        <v>15</v>
      </c>
      <c r="M34" s="18" t="s">
        <v>15</v>
      </c>
      <c r="N34" s="18" t="s">
        <v>15</v>
      </c>
      <c r="O34" s="18" t="s">
        <v>15</v>
      </c>
      <c r="P34" s="24" t="s">
        <v>15</v>
      </c>
      <c r="Q34" s="174" t="s">
        <v>15</v>
      </c>
      <c r="R34" s="175"/>
      <c r="S34" s="18" t="s">
        <v>15</v>
      </c>
      <c r="T34" s="18" t="s">
        <v>15</v>
      </c>
      <c r="U34" s="18" t="s">
        <v>15</v>
      </c>
      <c r="V34" s="3"/>
      <c r="W34" s="4"/>
    </row>
    <row r="35" spans="1:23" ht="37.5" customHeight="1">
      <c r="A35" s="245"/>
      <c r="B35" s="246"/>
      <c r="C35" s="247"/>
      <c r="D35" s="248"/>
      <c r="E35" s="248"/>
      <c r="F35" s="249"/>
      <c r="G35" s="249"/>
      <c r="H35" s="250" t="s">
        <v>122</v>
      </c>
      <c r="I35" s="249"/>
      <c r="J35" s="249"/>
      <c r="K35" s="251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3"/>
      <c r="W35" s="4"/>
    </row>
    <row r="36" spans="1:23" ht="13.5" customHeight="1">
      <c r="A36" s="142" t="s">
        <v>57</v>
      </c>
      <c r="B36" s="143"/>
      <c r="C36" s="18"/>
      <c r="D36" s="18"/>
      <c r="E36" s="19"/>
      <c r="F36" s="70">
        <f>SUM(F31,F32,F33,F34)</f>
        <v>152450</v>
      </c>
      <c r="G36" s="70">
        <f>SUM(G31,G32,G33,G34)</f>
        <v>122287</v>
      </c>
      <c r="H36" s="67">
        <f t="shared" si="1"/>
        <v>80.21449655624795</v>
      </c>
      <c r="I36" s="70">
        <f>SUM(I31,I32,I33,I34)</f>
        <v>152450</v>
      </c>
      <c r="J36" s="70">
        <f>SUM(J31,J32,J33,J34)</f>
        <v>122287</v>
      </c>
      <c r="K36" s="67">
        <f t="shared" si="2"/>
        <v>80.21449655624795</v>
      </c>
      <c r="L36" s="18" t="s">
        <v>15</v>
      </c>
      <c r="M36" s="18" t="s">
        <v>15</v>
      </c>
      <c r="N36" s="18" t="s">
        <v>15</v>
      </c>
      <c r="O36" s="18" t="s">
        <v>15</v>
      </c>
      <c r="P36" s="24" t="s">
        <v>15</v>
      </c>
      <c r="Q36" s="174" t="s">
        <v>15</v>
      </c>
      <c r="R36" s="175"/>
      <c r="S36" s="18" t="s">
        <v>15</v>
      </c>
      <c r="T36" s="18" t="s">
        <v>15</v>
      </c>
      <c r="U36" s="48" t="s">
        <v>15</v>
      </c>
      <c r="V36" s="3"/>
      <c r="W36" s="4"/>
    </row>
    <row r="37" spans="1:23" ht="12.75" customHeight="1">
      <c r="A37" s="51" t="s">
        <v>70</v>
      </c>
      <c r="B37" s="74" t="s">
        <v>96</v>
      </c>
      <c r="C37" s="44" t="s">
        <v>17</v>
      </c>
      <c r="D37" s="18">
        <v>754</v>
      </c>
      <c r="E37" s="19">
        <v>75412</v>
      </c>
      <c r="F37" s="69">
        <v>25000</v>
      </c>
      <c r="G37" s="69">
        <v>24952</v>
      </c>
      <c r="H37" s="56">
        <f t="shared" si="1"/>
        <v>99.80799999999999</v>
      </c>
      <c r="I37" s="69">
        <v>25000</v>
      </c>
      <c r="J37" s="69">
        <v>24952</v>
      </c>
      <c r="K37" s="56">
        <f t="shared" si="2"/>
        <v>99.80799999999999</v>
      </c>
      <c r="L37" s="28" t="s">
        <v>15</v>
      </c>
      <c r="M37" s="28" t="s">
        <v>15</v>
      </c>
      <c r="N37" s="28" t="s">
        <v>15</v>
      </c>
      <c r="O37" s="28" t="s">
        <v>15</v>
      </c>
      <c r="P37" s="59" t="s">
        <v>15</v>
      </c>
      <c r="Q37" s="174" t="s">
        <v>15</v>
      </c>
      <c r="R37" s="175"/>
      <c r="S37" s="18" t="s">
        <v>15</v>
      </c>
      <c r="T37" s="18" t="s">
        <v>15</v>
      </c>
      <c r="U37" s="48" t="s">
        <v>15</v>
      </c>
      <c r="V37" s="3"/>
      <c r="W37" s="4"/>
    </row>
    <row r="38" spans="1:23" ht="23.25" customHeight="1">
      <c r="A38" s="51" t="s">
        <v>71</v>
      </c>
      <c r="B38" s="74" t="s">
        <v>97</v>
      </c>
      <c r="C38" s="44" t="s">
        <v>17</v>
      </c>
      <c r="D38" s="18">
        <v>754</v>
      </c>
      <c r="E38" s="19">
        <v>75411</v>
      </c>
      <c r="F38" s="69">
        <v>20000</v>
      </c>
      <c r="G38" s="69">
        <v>20000</v>
      </c>
      <c r="H38" s="56">
        <f t="shared" si="1"/>
        <v>100</v>
      </c>
      <c r="I38" s="69">
        <v>20000</v>
      </c>
      <c r="J38" s="69">
        <v>20000</v>
      </c>
      <c r="K38" s="56">
        <f t="shared" si="2"/>
        <v>100</v>
      </c>
      <c r="L38" s="18" t="s">
        <v>15</v>
      </c>
      <c r="M38" s="18" t="s">
        <v>15</v>
      </c>
      <c r="N38" s="18" t="s">
        <v>15</v>
      </c>
      <c r="O38" s="18" t="s">
        <v>15</v>
      </c>
      <c r="P38" s="24" t="s">
        <v>15</v>
      </c>
      <c r="Q38" s="174" t="s">
        <v>15</v>
      </c>
      <c r="R38" s="175"/>
      <c r="S38" s="18" t="s">
        <v>15</v>
      </c>
      <c r="T38" s="18" t="s">
        <v>15</v>
      </c>
      <c r="U38" s="48" t="s">
        <v>15</v>
      </c>
      <c r="V38" s="3"/>
      <c r="W38" s="4"/>
    </row>
    <row r="39" spans="1:23" ht="13.5" customHeight="1">
      <c r="A39" s="142" t="s">
        <v>98</v>
      </c>
      <c r="B39" s="143"/>
      <c r="C39" s="75"/>
      <c r="D39" s="75"/>
      <c r="E39" s="72"/>
      <c r="F39" s="70">
        <f>SUM(F37,F38)</f>
        <v>45000</v>
      </c>
      <c r="G39" s="70">
        <f>SUM(G37,G38)</f>
        <v>44952</v>
      </c>
      <c r="H39" s="67">
        <f t="shared" si="1"/>
        <v>99.89333333333333</v>
      </c>
      <c r="I39" s="70">
        <f>SUM(I37,I38)</f>
        <v>45000</v>
      </c>
      <c r="J39" s="70">
        <f>SUM(J37,J38)</f>
        <v>44952</v>
      </c>
      <c r="K39" s="67">
        <f t="shared" si="2"/>
        <v>99.89333333333333</v>
      </c>
      <c r="L39" s="28" t="s">
        <v>15</v>
      </c>
      <c r="M39" s="28" t="s">
        <v>15</v>
      </c>
      <c r="N39" s="28" t="s">
        <v>15</v>
      </c>
      <c r="O39" s="28" t="s">
        <v>15</v>
      </c>
      <c r="P39" s="59" t="s">
        <v>15</v>
      </c>
      <c r="Q39" s="174" t="s">
        <v>15</v>
      </c>
      <c r="R39" s="175"/>
      <c r="S39" s="18" t="s">
        <v>15</v>
      </c>
      <c r="T39" s="18" t="s">
        <v>15</v>
      </c>
      <c r="U39" s="48" t="s">
        <v>15</v>
      </c>
      <c r="V39" s="3"/>
      <c r="W39" s="4"/>
    </row>
    <row r="40" spans="1:23" ht="13.5" customHeight="1">
      <c r="A40" s="51" t="s">
        <v>73</v>
      </c>
      <c r="B40" s="74" t="s">
        <v>63</v>
      </c>
      <c r="C40" s="44" t="s">
        <v>17</v>
      </c>
      <c r="D40" s="18">
        <v>801</v>
      </c>
      <c r="E40" s="19">
        <v>80101</v>
      </c>
      <c r="F40" s="69">
        <v>3027872</v>
      </c>
      <c r="G40" s="69">
        <v>2809622</v>
      </c>
      <c r="H40" s="56">
        <f t="shared" si="1"/>
        <v>92.7919674279494</v>
      </c>
      <c r="I40" s="68">
        <v>2238872</v>
      </c>
      <c r="J40" s="69">
        <v>2064140</v>
      </c>
      <c r="K40" s="56">
        <f t="shared" si="2"/>
        <v>92.19553417971193</v>
      </c>
      <c r="L40" s="18" t="s">
        <v>15</v>
      </c>
      <c r="M40" s="18" t="s">
        <v>15</v>
      </c>
      <c r="N40" s="18" t="s">
        <v>15</v>
      </c>
      <c r="O40" s="18" t="s">
        <v>15</v>
      </c>
      <c r="P40" s="24" t="s">
        <v>15</v>
      </c>
      <c r="Q40" s="174" t="s">
        <v>15</v>
      </c>
      <c r="R40" s="175"/>
      <c r="S40" s="57">
        <v>789000</v>
      </c>
      <c r="T40" s="57">
        <v>745482</v>
      </c>
      <c r="U40" s="78">
        <f>T40/S40*100</f>
        <v>94.48441064638783</v>
      </c>
      <c r="V40" s="3"/>
      <c r="W40" s="4"/>
    </row>
    <row r="41" spans="1:23" ht="13.5" customHeight="1">
      <c r="A41" s="51" t="s">
        <v>74</v>
      </c>
      <c r="B41" s="74" t="s">
        <v>51</v>
      </c>
      <c r="C41" s="44" t="s">
        <v>17</v>
      </c>
      <c r="D41" s="18">
        <v>801</v>
      </c>
      <c r="E41" s="19">
        <v>80110</v>
      </c>
      <c r="F41" s="69">
        <v>316683</v>
      </c>
      <c r="G41" s="68">
        <v>316683</v>
      </c>
      <c r="H41" s="56">
        <f t="shared" si="1"/>
        <v>100</v>
      </c>
      <c r="I41" s="69">
        <v>186683</v>
      </c>
      <c r="J41" s="69">
        <v>186683</v>
      </c>
      <c r="K41" s="56">
        <f t="shared" si="2"/>
        <v>100</v>
      </c>
      <c r="L41" s="54">
        <v>100000</v>
      </c>
      <c r="M41" s="54">
        <v>100000</v>
      </c>
      <c r="N41" s="78">
        <f>M41/L41*100</f>
        <v>100</v>
      </c>
      <c r="O41" s="54">
        <v>30000</v>
      </c>
      <c r="P41" s="79">
        <v>30000</v>
      </c>
      <c r="Q41" s="229">
        <v>100</v>
      </c>
      <c r="R41" s="230"/>
      <c r="S41" s="18" t="s">
        <v>15</v>
      </c>
      <c r="T41" s="18" t="s">
        <v>15</v>
      </c>
      <c r="U41" s="48" t="s">
        <v>15</v>
      </c>
      <c r="V41" s="3"/>
      <c r="W41" s="4"/>
    </row>
    <row r="42" spans="1:23" ht="13.5" customHeight="1">
      <c r="A42" s="142" t="s">
        <v>20</v>
      </c>
      <c r="B42" s="143"/>
      <c r="C42" s="18"/>
      <c r="D42" s="18"/>
      <c r="E42" s="72"/>
      <c r="F42" s="70">
        <f>SUM(F40,F41)</f>
        <v>3344555</v>
      </c>
      <c r="G42" s="70">
        <f>SUM(G40,G41)</f>
        <v>3126305</v>
      </c>
      <c r="H42" s="67">
        <f t="shared" si="1"/>
        <v>93.4744682027953</v>
      </c>
      <c r="I42" s="70">
        <f>SUM(I40,I41)</f>
        <v>2425555</v>
      </c>
      <c r="J42" s="70">
        <f>SUM(J40,J41)</f>
        <v>2250823</v>
      </c>
      <c r="K42" s="67">
        <f>J42/I42*100</f>
        <v>92.79620540453628</v>
      </c>
      <c r="L42" s="70">
        <f>SUM(L40,L41)</f>
        <v>100000</v>
      </c>
      <c r="M42" s="70">
        <f>SUM(M40,M41)</f>
        <v>100000</v>
      </c>
      <c r="N42" s="67">
        <f>M42/L42*100</f>
        <v>100</v>
      </c>
      <c r="O42" s="70">
        <f>SUM(O40,O41)</f>
        <v>30000</v>
      </c>
      <c r="P42" s="70">
        <f>SUM(P40,P41)</f>
        <v>30000</v>
      </c>
      <c r="Q42" s="227">
        <v>100</v>
      </c>
      <c r="R42" s="228"/>
      <c r="S42" s="66">
        <v>789000</v>
      </c>
      <c r="T42" s="66">
        <v>745482</v>
      </c>
      <c r="U42" s="67">
        <f>T42/S42*100</f>
        <v>94.48441064638783</v>
      </c>
      <c r="V42" s="3"/>
      <c r="W42" s="4"/>
    </row>
    <row r="43" spans="1:23" ht="13.5" customHeight="1">
      <c r="A43" s="51" t="s">
        <v>75</v>
      </c>
      <c r="B43" s="74" t="s">
        <v>94</v>
      </c>
      <c r="C43" s="44" t="s">
        <v>17</v>
      </c>
      <c r="D43" s="18">
        <v>851</v>
      </c>
      <c r="E43" s="19">
        <v>85154</v>
      </c>
      <c r="F43" s="69">
        <v>12280</v>
      </c>
      <c r="G43" s="69">
        <v>12280</v>
      </c>
      <c r="H43" s="56">
        <f t="shared" si="1"/>
        <v>100</v>
      </c>
      <c r="I43" s="69">
        <v>12280</v>
      </c>
      <c r="J43" s="69">
        <v>12280</v>
      </c>
      <c r="K43" s="56">
        <f t="shared" si="2"/>
        <v>100</v>
      </c>
      <c r="L43" s="28" t="s">
        <v>15</v>
      </c>
      <c r="M43" s="28" t="s">
        <v>15</v>
      </c>
      <c r="N43" s="28" t="s">
        <v>15</v>
      </c>
      <c r="O43" s="28" t="s">
        <v>15</v>
      </c>
      <c r="P43" s="59" t="s">
        <v>15</v>
      </c>
      <c r="Q43" s="174" t="s">
        <v>15</v>
      </c>
      <c r="R43" s="175"/>
      <c r="S43" s="18" t="s">
        <v>15</v>
      </c>
      <c r="T43" s="18" t="s">
        <v>15</v>
      </c>
      <c r="U43" s="48" t="s">
        <v>15</v>
      </c>
      <c r="V43" s="3"/>
      <c r="W43" s="4"/>
    </row>
    <row r="44" spans="1:23" ht="13.5" customHeight="1">
      <c r="A44" s="142" t="s">
        <v>99</v>
      </c>
      <c r="B44" s="143"/>
      <c r="C44" s="18"/>
      <c r="D44" s="18"/>
      <c r="E44" s="19"/>
      <c r="F44" s="70">
        <v>12280</v>
      </c>
      <c r="G44" s="70">
        <v>12280</v>
      </c>
      <c r="H44" s="67">
        <f t="shared" si="1"/>
        <v>100</v>
      </c>
      <c r="I44" s="70">
        <v>12280</v>
      </c>
      <c r="J44" s="70">
        <v>12280</v>
      </c>
      <c r="K44" s="67">
        <f t="shared" si="2"/>
        <v>100</v>
      </c>
      <c r="L44" s="18" t="s">
        <v>15</v>
      </c>
      <c r="M44" s="18" t="s">
        <v>15</v>
      </c>
      <c r="N44" s="18" t="s">
        <v>15</v>
      </c>
      <c r="O44" s="18" t="s">
        <v>15</v>
      </c>
      <c r="P44" s="24" t="s">
        <v>15</v>
      </c>
      <c r="Q44" s="174" t="s">
        <v>15</v>
      </c>
      <c r="R44" s="175"/>
      <c r="S44" s="18" t="s">
        <v>15</v>
      </c>
      <c r="T44" s="18" t="s">
        <v>15</v>
      </c>
      <c r="U44" s="48" t="s">
        <v>15</v>
      </c>
      <c r="V44" s="3"/>
      <c r="W44" s="4"/>
    </row>
    <row r="45" spans="1:23" ht="13.5" customHeight="1">
      <c r="A45" s="51" t="s">
        <v>76</v>
      </c>
      <c r="B45" s="74" t="s">
        <v>94</v>
      </c>
      <c r="C45" s="44" t="s">
        <v>17</v>
      </c>
      <c r="D45" s="18">
        <v>852</v>
      </c>
      <c r="E45" s="19">
        <v>85212</v>
      </c>
      <c r="F45" s="69">
        <v>1500</v>
      </c>
      <c r="G45" s="69">
        <v>1500</v>
      </c>
      <c r="H45" s="56">
        <f t="shared" si="1"/>
        <v>100</v>
      </c>
      <c r="I45" s="69">
        <v>1500</v>
      </c>
      <c r="J45" s="69">
        <v>1500</v>
      </c>
      <c r="K45" s="56">
        <f t="shared" si="2"/>
        <v>100</v>
      </c>
      <c r="L45" s="28" t="s">
        <v>15</v>
      </c>
      <c r="M45" s="28" t="s">
        <v>15</v>
      </c>
      <c r="N45" s="28" t="s">
        <v>15</v>
      </c>
      <c r="O45" s="28" t="s">
        <v>15</v>
      </c>
      <c r="P45" s="59" t="s">
        <v>15</v>
      </c>
      <c r="Q45" s="174" t="s">
        <v>15</v>
      </c>
      <c r="R45" s="175"/>
      <c r="S45" s="18" t="s">
        <v>15</v>
      </c>
      <c r="T45" s="18" t="s">
        <v>15</v>
      </c>
      <c r="U45" s="48" t="s">
        <v>15</v>
      </c>
      <c r="V45" s="3"/>
      <c r="W45" s="4"/>
    </row>
    <row r="46" spans="1:23" ht="13.5" customHeight="1">
      <c r="A46" s="51" t="s">
        <v>101</v>
      </c>
      <c r="B46" s="74" t="s">
        <v>102</v>
      </c>
      <c r="C46" s="44" t="s">
        <v>17</v>
      </c>
      <c r="D46" s="18">
        <v>852</v>
      </c>
      <c r="E46" s="19">
        <v>85219</v>
      </c>
      <c r="F46" s="69">
        <v>6916</v>
      </c>
      <c r="G46" s="69">
        <v>6916</v>
      </c>
      <c r="H46" s="56">
        <f t="shared" si="1"/>
        <v>100</v>
      </c>
      <c r="I46" s="69">
        <v>6916</v>
      </c>
      <c r="J46" s="69">
        <v>6916</v>
      </c>
      <c r="K46" s="56">
        <f t="shared" si="2"/>
        <v>100</v>
      </c>
      <c r="L46" s="18" t="s">
        <v>15</v>
      </c>
      <c r="M46" s="18" t="s">
        <v>15</v>
      </c>
      <c r="N46" s="18" t="s">
        <v>15</v>
      </c>
      <c r="O46" s="18" t="s">
        <v>15</v>
      </c>
      <c r="P46" s="24" t="s">
        <v>15</v>
      </c>
      <c r="Q46" s="174" t="s">
        <v>15</v>
      </c>
      <c r="R46" s="175"/>
      <c r="S46" s="18" t="s">
        <v>15</v>
      </c>
      <c r="T46" s="18" t="s">
        <v>15</v>
      </c>
      <c r="U46" s="48" t="s">
        <v>15</v>
      </c>
      <c r="V46" s="3"/>
      <c r="W46" s="4"/>
    </row>
    <row r="47" spans="1:23" ht="13.5" customHeight="1">
      <c r="A47" s="142" t="s">
        <v>100</v>
      </c>
      <c r="B47" s="143"/>
      <c r="C47" s="18"/>
      <c r="D47" s="18"/>
      <c r="E47" s="72"/>
      <c r="F47" s="70">
        <f>SUM(F45,F46)</f>
        <v>8416</v>
      </c>
      <c r="G47" s="70">
        <f>SUM(G45,G46)</f>
        <v>8416</v>
      </c>
      <c r="H47" s="67">
        <f t="shared" si="1"/>
        <v>100</v>
      </c>
      <c r="I47" s="70">
        <f>SUM(I45,I46)</f>
        <v>8416</v>
      </c>
      <c r="J47" s="70">
        <f>SUM(J45,J46)</f>
        <v>8416</v>
      </c>
      <c r="K47" s="67">
        <f t="shared" si="2"/>
        <v>100</v>
      </c>
      <c r="L47" s="28" t="s">
        <v>15</v>
      </c>
      <c r="M47" s="28" t="s">
        <v>15</v>
      </c>
      <c r="N47" s="28" t="s">
        <v>15</v>
      </c>
      <c r="O47" s="28" t="s">
        <v>15</v>
      </c>
      <c r="P47" s="59" t="s">
        <v>15</v>
      </c>
      <c r="Q47" s="174" t="s">
        <v>15</v>
      </c>
      <c r="R47" s="175"/>
      <c r="S47" s="18" t="s">
        <v>15</v>
      </c>
      <c r="T47" s="18" t="s">
        <v>15</v>
      </c>
      <c r="U47" s="48" t="s">
        <v>15</v>
      </c>
      <c r="V47" s="3"/>
      <c r="W47" s="4"/>
    </row>
    <row r="48" spans="1:23" ht="13.5" customHeight="1">
      <c r="A48" s="51" t="s">
        <v>103</v>
      </c>
      <c r="B48" s="74" t="s">
        <v>104</v>
      </c>
      <c r="C48" s="44" t="s">
        <v>17</v>
      </c>
      <c r="D48" s="18">
        <v>900</v>
      </c>
      <c r="E48" s="19">
        <v>90001</v>
      </c>
      <c r="F48" s="69">
        <v>58572</v>
      </c>
      <c r="G48" s="69">
        <v>58572</v>
      </c>
      <c r="H48" s="56">
        <f t="shared" si="1"/>
        <v>100</v>
      </c>
      <c r="I48" s="69">
        <v>58572</v>
      </c>
      <c r="J48" s="69">
        <v>58572</v>
      </c>
      <c r="K48" s="56">
        <f t="shared" si="2"/>
        <v>100</v>
      </c>
      <c r="L48" s="18" t="s">
        <v>15</v>
      </c>
      <c r="M48" s="18" t="s">
        <v>15</v>
      </c>
      <c r="N48" s="18" t="s">
        <v>15</v>
      </c>
      <c r="O48" s="18" t="s">
        <v>15</v>
      </c>
      <c r="P48" s="24" t="s">
        <v>15</v>
      </c>
      <c r="Q48" s="174" t="s">
        <v>15</v>
      </c>
      <c r="R48" s="175"/>
      <c r="S48" s="18" t="s">
        <v>15</v>
      </c>
      <c r="T48" s="18" t="s">
        <v>15</v>
      </c>
      <c r="U48" s="48" t="s">
        <v>15</v>
      </c>
      <c r="V48" s="3"/>
      <c r="W48" s="4"/>
    </row>
    <row r="49" spans="1:23" ht="13.5" customHeight="1">
      <c r="A49" s="142" t="s">
        <v>23</v>
      </c>
      <c r="B49" s="143"/>
      <c r="C49" s="18"/>
      <c r="D49" s="75"/>
      <c r="E49" s="72"/>
      <c r="F49" s="70">
        <v>58572</v>
      </c>
      <c r="G49" s="70">
        <v>58572</v>
      </c>
      <c r="H49" s="67">
        <f t="shared" si="1"/>
        <v>100</v>
      </c>
      <c r="I49" s="70">
        <v>58572</v>
      </c>
      <c r="J49" s="70">
        <v>58572</v>
      </c>
      <c r="K49" s="67">
        <f t="shared" si="2"/>
        <v>100</v>
      </c>
      <c r="L49" s="28" t="s">
        <v>15</v>
      </c>
      <c r="M49" s="28" t="s">
        <v>15</v>
      </c>
      <c r="N49" s="28" t="s">
        <v>15</v>
      </c>
      <c r="O49" s="28" t="s">
        <v>15</v>
      </c>
      <c r="P49" s="59" t="s">
        <v>15</v>
      </c>
      <c r="Q49" s="221" t="s">
        <v>15</v>
      </c>
      <c r="R49" s="222"/>
      <c r="S49" s="18" t="s">
        <v>15</v>
      </c>
      <c r="T49" s="18" t="s">
        <v>15</v>
      </c>
      <c r="U49" s="48" t="s">
        <v>15</v>
      </c>
      <c r="V49" s="3"/>
      <c r="W49" s="4"/>
    </row>
    <row r="50" spans="1:23" ht="13.5" customHeight="1">
      <c r="A50" s="51" t="s">
        <v>105</v>
      </c>
      <c r="B50" s="74" t="s">
        <v>54</v>
      </c>
      <c r="C50" s="44" t="s">
        <v>17</v>
      </c>
      <c r="D50" s="18">
        <v>921</v>
      </c>
      <c r="E50" s="19">
        <v>92120</v>
      </c>
      <c r="F50" s="69">
        <v>116360</v>
      </c>
      <c r="G50" s="69">
        <v>116360</v>
      </c>
      <c r="H50" s="56">
        <f t="shared" si="1"/>
        <v>100</v>
      </c>
      <c r="I50" s="68">
        <v>116360</v>
      </c>
      <c r="J50" s="69">
        <v>116360</v>
      </c>
      <c r="K50" s="56">
        <f t="shared" si="2"/>
        <v>100</v>
      </c>
      <c r="L50" s="18" t="s">
        <v>15</v>
      </c>
      <c r="M50" s="18" t="s">
        <v>15</v>
      </c>
      <c r="N50" s="18" t="s">
        <v>15</v>
      </c>
      <c r="O50" s="18" t="s">
        <v>15</v>
      </c>
      <c r="P50" s="24" t="s">
        <v>15</v>
      </c>
      <c r="Q50" s="174" t="s">
        <v>15</v>
      </c>
      <c r="R50" s="175"/>
      <c r="S50" s="18" t="s">
        <v>15</v>
      </c>
      <c r="T50" s="18" t="s">
        <v>15</v>
      </c>
      <c r="U50" s="48" t="s">
        <v>15</v>
      </c>
      <c r="V50" s="3"/>
      <c r="W50" s="4"/>
    </row>
    <row r="51" spans="1:23" ht="13.5" customHeight="1">
      <c r="A51" s="142" t="s">
        <v>77</v>
      </c>
      <c r="B51" s="143"/>
      <c r="C51" s="18"/>
      <c r="D51" s="18"/>
      <c r="E51" s="19"/>
      <c r="F51" s="70">
        <v>116360</v>
      </c>
      <c r="G51" s="70">
        <v>116360</v>
      </c>
      <c r="H51" s="67">
        <f t="shared" si="1"/>
        <v>100</v>
      </c>
      <c r="I51" s="70">
        <v>116360</v>
      </c>
      <c r="J51" s="70">
        <v>116360</v>
      </c>
      <c r="K51" s="67">
        <f t="shared" si="2"/>
        <v>100</v>
      </c>
      <c r="L51" s="28" t="s">
        <v>15</v>
      </c>
      <c r="M51" s="28" t="s">
        <v>15</v>
      </c>
      <c r="N51" s="28" t="s">
        <v>15</v>
      </c>
      <c r="O51" s="28" t="s">
        <v>15</v>
      </c>
      <c r="P51" s="59" t="s">
        <v>15</v>
      </c>
      <c r="Q51" s="174" t="s">
        <v>15</v>
      </c>
      <c r="R51" s="175"/>
      <c r="S51" s="18" t="s">
        <v>15</v>
      </c>
      <c r="T51" s="18" t="s">
        <v>15</v>
      </c>
      <c r="U51" s="48" t="s">
        <v>15</v>
      </c>
      <c r="V51" s="3"/>
      <c r="W51" s="4"/>
    </row>
    <row r="52" spans="1:23" ht="24" customHeight="1">
      <c r="A52" s="51" t="s">
        <v>106</v>
      </c>
      <c r="B52" s="74" t="s">
        <v>107</v>
      </c>
      <c r="C52" s="44" t="s">
        <v>17</v>
      </c>
      <c r="D52" s="18">
        <v>926</v>
      </c>
      <c r="E52" s="19">
        <v>92601</v>
      </c>
      <c r="F52" s="69">
        <v>172710</v>
      </c>
      <c r="G52" s="69">
        <v>166983</v>
      </c>
      <c r="H52" s="56">
        <f t="shared" si="1"/>
        <v>96.6840368247351</v>
      </c>
      <c r="I52" s="69">
        <v>172710</v>
      </c>
      <c r="J52" s="69">
        <v>166983</v>
      </c>
      <c r="K52" s="56">
        <f t="shared" si="2"/>
        <v>96.6840368247351</v>
      </c>
      <c r="L52" s="18" t="s">
        <v>15</v>
      </c>
      <c r="M52" s="18" t="s">
        <v>15</v>
      </c>
      <c r="N52" s="18" t="s">
        <v>15</v>
      </c>
      <c r="O52" s="18" t="s">
        <v>15</v>
      </c>
      <c r="P52" s="24" t="s">
        <v>15</v>
      </c>
      <c r="Q52" s="174" t="s">
        <v>15</v>
      </c>
      <c r="R52" s="175"/>
      <c r="S52" s="18" t="s">
        <v>15</v>
      </c>
      <c r="T52" s="18" t="s">
        <v>15</v>
      </c>
      <c r="U52" s="48" t="s">
        <v>15</v>
      </c>
      <c r="V52" s="3"/>
      <c r="W52" s="4"/>
    </row>
    <row r="53" spans="1:23" ht="13.5" customHeight="1">
      <c r="A53" s="142" t="s">
        <v>53</v>
      </c>
      <c r="B53" s="143"/>
      <c r="C53" s="18"/>
      <c r="D53" s="18"/>
      <c r="E53" s="19"/>
      <c r="F53" s="70">
        <v>172710</v>
      </c>
      <c r="G53" s="70">
        <v>166983</v>
      </c>
      <c r="H53" s="67">
        <f t="shared" si="1"/>
        <v>96.6840368247351</v>
      </c>
      <c r="I53" s="70">
        <v>172710</v>
      </c>
      <c r="J53" s="70">
        <v>166983</v>
      </c>
      <c r="K53" s="67">
        <f t="shared" si="2"/>
        <v>96.6840368247351</v>
      </c>
      <c r="L53" s="28" t="s">
        <v>15</v>
      </c>
      <c r="M53" s="28" t="s">
        <v>15</v>
      </c>
      <c r="N53" s="28" t="s">
        <v>15</v>
      </c>
      <c r="O53" s="28" t="s">
        <v>15</v>
      </c>
      <c r="P53" s="59" t="s">
        <v>15</v>
      </c>
      <c r="Q53" s="174" t="s">
        <v>15</v>
      </c>
      <c r="R53" s="175"/>
      <c r="S53" s="18" t="s">
        <v>15</v>
      </c>
      <c r="T53" s="18" t="s">
        <v>15</v>
      </c>
      <c r="U53" s="48" t="s">
        <v>15</v>
      </c>
      <c r="V53" s="3"/>
      <c r="W53" s="4"/>
    </row>
    <row r="54" spans="1:23" ht="21" customHeight="1" thickBot="1">
      <c r="A54" s="218" t="s">
        <v>24</v>
      </c>
      <c r="B54" s="219"/>
      <c r="C54" s="219"/>
      <c r="D54" s="219"/>
      <c r="E54" s="219"/>
      <c r="F54" s="80">
        <f>SUM(F14,F17,F26,F28,F30,F36,F39,F42,F44,F47,F49,F51,F53)</f>
        <v>10128030</v>
      </c>
      <c r="G54" s="80">
        <f>SUM(G14,G17,G26,G28,G30,G36,G39,G42,G44,G47,G49,G51,G53)</f>
        <v>9251781</v>
      </c>
      <c r="H54" s="81">
        <v>91.4</v>
      </c>
      <c r="I54" s="80">
        <f>SUM(I14,I17,I26,I28,I30,I36,I39,I42,I44,I47,I49,I51,I53)</f>
        <v>8631018</v>
      </c>
      <c r="J54" s="80">
        <f>SUM(J14,J17,J26,J28,J30,J36,J39,J42,J44,J47,J49,J51,J53)</f>
        <v>7798287</v>
      </c>
      <c r="K54" s="81">
        <f t="shared" si="2"/>
        <v>90.35187969715739</v>
      </c>
      <c r="L54" s="80">
        <f>SUM(L14,L17,L26,L28,L30,L36,L39,L42,L44,L47,L49,L51:L53)</f>
        <v>100000</v>
      </c>
      <c r="M54" s="80">
        <f>SUM(M14,M17,M26,M28,M30,M36,M39,M42,M44,M47,M49,M51:M53)</f>
        <v>100000</v>
      </c>
      <c r="N54" s="81">
        <f>M54/L54*100</f>
        <v>100</v>
      </c>
      <c r="O54" s="80">
        <f>SUM(O14,O17,O26,O28,O30,O36,O39,O42,O44,O47,O49,O51:O53)</f>
        <v>30000</v>
      </c>
      <c r="P54" s="80">
        <f>SUM(P14,P17,P26,P28,P30,P36,P39,P42,P44,P47,P49,P51:P53)</f>
        <v>30000</v>
      </c>
      <c r="Q54" s="223">
        <v>100</v>
      </c>
      <c r="R54" s="223"/>
      <c r="S54" s="80">
        <f>SUM(S14,S17,S26,S28,S30,S36,S39,S42,S44,S47,S49,S51:S53)</f>
        <v>1367012</v>
      </c>
      <c r="T54" s="80">
        <f>SUM(T14,T17,T26,T28,T30,T36,T39,T42,T44,T47,T49,T51:T53)</f>
        <v>1323494</v>
      </c>
      <c r="U54" s="82">
        <f>T54/S54*100</f>
        <v>96.81656049837163</v>
      </c>
      <c r="V54" s="3"/>
      <c r="W54" s="3"/>
    </row>
    <row r="55" spans="1:23" ht="16.5" thickTop="1">
      <c r="A55" s="10"/>
      <c r="B55" s="10"/>
      <c r="C55" s="10"/>
      <c r="D55" s="10"/>
      <c r="E55" s="10"/>
      <c r="F55" s="20"/>
      <c r="G55" s="2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3"/>
    </row>
    <row r="57" ht="12.75">
      <c r="S57" s="7" t="s">
        <v>25</v>
      </c>
    </row>
    <row r="58" ht="15.75">
      <c r="A58" s="2"/>
    </row>
    <row r="59" spans="19:20" ht="12.75">
      <c r="S59" s="16" t="s">
        <v>83</v>
      </c>
      <c r="T59" s="15"/>
    </row>
  </sheetData>
  <mergeCells count="91">
    <mergeCell ref="B2:U2"/>
    <mergeCell ref="R3:V3"/>
    <mergeCell ref="A4:Q4"/>
    <mergeCell ref="R4:V4"/>
    <mergeCell ref="B3:F3"/>
    <mergeCell ref="A5:Q5"/>
    <mergeCell ref="R5:V5"/>
    <mergeCell ref="Q10:R10"/>
    <mergeCell ref="Q45:R45"/>
    <mergeCell ref="A6:Q6"/>
    <mergeCell ref="R6:V6"/>
    <mergeCell ref="A7:A10"/>
    <mergeCell ref="B7:B10"/>
    <mergeCell ref="C7:C10"/>
    <mergeCell ref="D7:D10"/>
    <mergeCell ref="E7:E10"/>
    <mergeCell ref="F7:H9"/>
    <mergeCell ref="W7:W8"/>
    <mergeCell ref="I9:K9"/>
    <mergeCell ref="L9:N9"/>
    <mergeCell ref="O9:R9"/>
    <mergeCell ref="S9:U9"/>
    <mergeCell ref="I7:U8"/>
    <mergeCell ref="V7:V8"/>
    <mergeCell ref="Q11:R11"/>
    <mergeCell ref="Q12:R12"/>
    <mergeCell ref="A14:B14"/>
    <mergeCell ref="Q14:R14"/>
    <mergeCell ref="A15:A16"/>
    <mergeCell ref="B15:B16"/>
    <mergeCell ref="C15:C16"/>
    <mergeCell ref="D15:D16"/>
    <mergeCell ref="G15:G16"/>
    <mergeCell ref="Q42:R42"/>
    <mergeCell ref="Q43:R43"/>
    <mergeCell ref="Q44:R44"/>
    <mergeCell ref="Q41:R41"/>
    <mergeCell ref="I15:I16"/>
    <mergeCell ref="K15:K16"/>
    <mergeCell ref="M15:M16"/>
    <mergeCell ref="O15:O16"/>
    <mergeCell ref="V15:V16"/>
    <mergeCell ref="W15:W16"/>
    <mergeCell ref="Q39:R39"/>
    <mergeCell ref="Q40:R40"/>
    <mergeCell ref="Q15:R15"/>
    <mergeCell ref="S15:S16"/>
    <mergeCell ref="A17:B17"/>
    <mergeCell ref="Q17:R17"/>
    <mergeCell ref="Q38:R38"/>
    <mergeCell ref="A30:B30"/>
    <mergeCell ref="Q36:R36"/>
    <mergeCell ref="Q37:R37"/>
    <mergeCell ref="Q18:R18"/>
    <mergeCell ref="Q19:R19"/>
    <mergeCell ref="A36:B36"/>
    <mergeCell ref="Q32:R32"/>
    <mergeCell ref="A42:B42"/>
    <mergeCell ref="A44:B44"/>
    <mergeCell ref="A47:B47"/>
    <mergeCell ref="A49:B49"/>
    <mergeCell ref="A39:B39"/>
    <mergeCell ref="Q33:R33"/>
    <mergeCell ref="Q34:R34"/>
    <mergeCell ref="Q20:R20"/>
    <mergeCell ref="Q21:R21"/>
    <mergeCell ref="Q22:R22"/>
    <mergeCell ref="Q23:R23"/>
    <mergeCell ref="Q26:R26"/>
    <mergeCell ref="Q30:R30"/>
    <mergeCell ref="Q31:R31"/>
    <mergeCell ref="A54:E54"/>
    <mergeCell ref="Q54:R54"/>
    <mergeCell ref="Q13:R13"/>
    <mergeCell ref="Q27:R27"/>
    <mergeCell ref="Q28:R28"/>
    <mergeCell ref="A26:B26"/>
    <mergeCell ref="A28:B28"/>
    <mergeCell ref="Q29:R29"/>
    <mergeCell ref="Q24:R24"/>
    <mergeCell ref="Q25:R25"/>
    <mergeCell ref="Q46:R46"/>
    <mergeCell ref="Q47:R47"/>
    <mergeCell ref="Q48:R48"/>
    <mergeCell ref="Q49:R49"/>
    <mergeCell ref="A53:B53"/>
    <mergeCell ref="Q50:R50"/>
    <mergeCell ref="Q51:R51"/>
    <mergeCell ref="Q52:R52"/>
    <mergeCell ref="Q53:R53"/>
    <mergeCell ref="A51:B51"/>
  </mergeCells>
  <printOptions/>
  <pageMargins left="0.75" right="0.75" top="1" bottom="1" header="0.5" footer="0.5"/>
  <pageSetup fitToWidth="2" horizontalDpi="600" verticalDpi="600" orientation="landscape" paperSize="9" scale="74" r:id="rId1"/>
  <rowBreaks count="1" manualBreakCount="1">
    <brk id="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Końskie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Hurec</dc:creator>
  <cp:keywords/>
  <dc:description/>
  <cp:lastModifiedBy>Stanisława Gierczyńska</cp:lastModifiedBy>
  <cp:lastPrinted>2006-02-28T08:34:02Z</cp:lastPrinted>
  <dcterms:created xsi:type="dcterms:W3CDTF">2004-11-03T10:16:33Z</dcterms:created>
  <dcterms:modified xsi:type="dcterms:W3CDTF">2006-02-28T08:35:25Z</dcterms:modified>
  <cp:category/>
  <cp:version/>
  <cp:contentType/>
  <cp:contentStatus/>
</cp:coreProperties>
</file>