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Marylka</author>
  </authors>
  <commentList>
    <comment ref="D43" authorId="0">
      <text>
        <r>
          <rPr>
            <b/>
            <sz val="8"/>
            <rFont val="Tahoma"/>
            <family val="0"/>
          </rPr>
          <t>Marylka:</t>
        </r>
        <r>
          <rPr>
            <sz val="8"/>
            <rFont val="Tahoma"/>
            <family val="0"/>
          </rPr>
          <t xml:space="preserve">
Rogów, 
Stary Młyn,
 ul. 1 Maja</t>
        </r>
      </text>
    </comment>
    <comment ref="J20" authorId="0">
      <text>
        <r>
          <rPr>
            <b/>
            <sz val="8"/>
            <rFont val="Tahoma"/>
            <family val="0"/>
          </rPr>
          <t>Marylka:</t>
        </r>
        <r>
          <rPr>
            <sz val="8"/>
            <rFont val="Tahoma"/>
            <family val="0"/>
          </rPr>
          <t xml:space="preserve">
Alpol Gips został zwolniony z podatków za lata 1999-2001r w wys. 329 344,7 zł
</t>
        </r>
      </text>
    </comment>
  </commentList>
</comments>
</file>

<file path=xl/sharedStrings.xml><?xml version="1.0" encoding="utf-8"?>
<sst xmlns="http://schemas.openxmlformats.org/spreadsheetml/2006/main" count="149" uniqueCount="99">
  <si>
    <r>
      <t xml:space="preserve">Załącznik nr 4                               </t>
    </r>
    <r>
      <rPr>
        <sz val="8"/>
        <rFont val="Arial"/>
        <family val="2"/>
      </rPr>
      <t>Do uchwały Nr XXXI/301/2006                  Rady Miejskiej w Końskich             z dnia 31 stycznia 2006r</t>
    </r>
  </si>
  <si>
    <t>Wydatki inwestycyjne na okres roku budżetowego</t>
  </si>
  <si>
    <t>w  zł</t>
  </si>
  <si>
    <t>L.p.</t>
  </si>
  <si>
    <t>Zadanie inwestycyjne</t>
  </si>
  <si>
    <t>Jednostka organizacyjna realizująca program lub koordynująca jego wykonanie</t>
  </si>
  <si>
    <t>Dział</t>
  </si>
  <si>
    <t>Rozdział</t>
  </si>
  <si>
    <t>Łączne nakłady finansowe       (w roku budżetowym)</t>
  </si>
  <si>
    <t>Źródła finansowania wydatków:</t>
  </si>
  <si>
    <t>dochody własne</t>
  </si>
  <si>
    <t>dotacje</t>
  </si>
  <si>
    <t>kredyty i pożyczki</t>
  </si>
  <si>
    <t>środki z innych źródeł</t>
  </si>
  <si>
    <t>kwota</t>
  </si>
  <si>
    <t>pochodzące z:</t>
  </si>
  <si>
    <t>1.</t>
  </si>
  <si>
    <t>Budowa sieci wodociągowej dla wsi: Baczyna, Paruchy</t>
  </si>
  <si>
    <t>UMiG</t>
  </si>
  <si>
    <t>010</t>
  </si>
  <si>
    <t>01010</t>
  </si>
  <si>
    <t>2.</t>
  </si>
  <si>
    <t>Budowa sieci wodociągowej wraz        z przyłączami dla wsi Małachów</t>
  </si>
  <si>
    <t>ZPORR</t>
  </si>
  <si>
    <t>Budżet Państwa</t>
  </si>
  <si>
    <t>3.</t>
  </si>
  <si>
    <t>Budowa sieci wodociągowej Bedlno-Przybyszowy - Głupiów (projekt + studium wykonalności)</t>
  </si>
  <si>
    <t>4.</t>
  </si>
  <si>
    <t>Budowa sieci wodociągowej dla wsi Poraj i Kolonia Sworzyce (koncepcja + wstępne studium wykonalnosci)</t>
  </si>
  <si>
    <t>Razem dział 010</t>
  </si>
  <si>
    <t>5.</t>
  </si>
  <si>
    <t>Wymiana nawierzchni ulic Piłsudskiego i Warszawskiej - dofinansowanie inwestycji wojewódzkiej</t>
  </si>
  <si>
    <t>Świętokrzyski Zarząd Dróg Wojewódzkich       + UMiG</t>
  </si>
  <si>
    <t>600</t>
  </si>
  <si>
    <t>60013</t>
  </si>
  <si>
    <t>6.</t>
  </si>
  <si>
    <t>Współfinansowanie budowy chodnika wraz z odwodnieniem miedzy Rogowem a Młynkiem Nieświńskim</t>
  </si>
  <si>
    <t>7.</t>
  </si>
  <si>
    <t>Budowa przedłużenia ulicy Hubala-dofinansowanie inwestycji powiatowej</t>
  </si>
  <si>
    <t>Starostwo Powiatowe        + UMiG</t>
  </si>
  <si>
    <t>60014</t>
  </si>
  <si>
    <t>Budowa chodnika w Starym Kazanowie</t>
  </si>
  <si>
    <t>9.</t>
  </si>
  <si>
    <t>Budowa ulicy Leśnej w Końskich</t>
  </si>
  <si>
    <t>60016</t>
  </si>
  <si>
    <t>10.</t>
  </si>
  <si>
    <t>Wykonanie odwodnienia terenu u zbiegu ulic: Partyzantów, Piaskowej i Brzozowej w Nieświniu</t>
  </si>
  <si>
    <t>Alpol Gips Sp z o o w Fidorze</t>
  </si>
  <si>
    <t>11.</t>
  </si>
  <si>
    <t>Budowa i modernizacja dróg gminnych (dokumentacje i wykonanie) w tym: budowa ulicy Strażackiej w Nieświniu, budowa drogi w Gatnikach, dokończenie budowy ulicy Kozubskiego i w kierunku cmentarza w Rogowie</t>
  </si>
  <si>
    <t>12.</t>
  </si>
  <si>
    <t>13.</t>
  </si>
  <si>
    <t>Budowa parkingu przy drodze dojazdowej do Pływalni Miejskiej w Końskich</t>
  </si>
  <si>
    <t>14.</t>
  </si>
  <si>
    <t>Przedłużenie ul. Zielonej do Dyszowa - dokumentacja</t>
  </si>
  <si>
    <t>15.</t>
  </si>
  <si>
    <t>E - świętokrzyskie - rozbudowa infrastruktury informatycznej</t>
  </si>
  <si>
    <t>60095</t>
  </si>
  <si>
    <t>16.</t>
  </si>
  <si>
    <t>Budowa przystanków autobusowych w tym: w Paruchach, Baczynie, Nieświniu, Jeżowie, Nałęczowie i Gracuchu</t>
  </si>
  <si>
    <t>Razem dział 600</t>
  </si>
  <si>
    <t>17.</t>
  </si>
  <si>
    <t>Wykupy nieruchomości</t>
  </si>
  <si>
    <t>700</t>
  </si>
  <si>
    <t>70005</t>
  </si>
  <si>
    <t>Razem dział 700</t>
  </si>
  <si>
    <t>Zakup centrali telefonicznej</t>
  </si>
  <si>
    <t>750</t>
  </si>
  <si>
    <t>75023</t>
  </si>
  <si>
    <t>Zakup sprzętu komputerowego</t>
  </si>
  <si>
    <t>Razem dział 750</t>
  </si>
  <si>
    <t>Modernizacja strażnicy OSP w Dziebałtowie</t>
  </si>
  <si>
    <t>754</t>
  </si>
  <si>
    <t>75412</t>
  </si>
  <si>
    <t>Razem dział 754</t>
  </si>
  <si>
    <t>21.</t>
  </si>
  <si>
    <t>Budowa Sali gimnastycznej w Kazanowie - dokumentacja</t>
  </si>
  <si>
    <t>Modernizacja kotłowni w Przedszkolu Samorządowym nr 2 w Końskich na ul. Partyzantów</t>
  </si>
  <si>
    <t>801</t>
  </si>
  <si>
    <t>80104</t>
  </si>
  <si>
    <t>środki z WFOŚ</t>
  </si>
  <si>
    <t>Razem dział 801</t>
  </si>
  <si>
    <t>MGOPS</t>
  </si>
  <si>
    <t>852</t>
  </si>
  <si>
    <t>85212</t>
  </si>
  <si>
    <t>Razem dział 852</t>
  </si>
  <si>
    <t>Budowa kanalizacji sanitarnej i deszczowej w Rogowie (koncepcja + wstępne studium wykonalności)</t>
  </si>
  <si>
    <t>Budowa kanalizacji sanitarnej w Proćwinie (dokumentacja)</t>
  </si>
  <si>
    <t xml:space="preserve">Razem dział 900 </t>
  </si>
  <si>
    <t>Budowa instalacji solarnej dla potrzeb wspomagania wytworzenia energii cieplnej dla istniejącej kotłowni w Pływalni Miejskiej w Końskich</t>
  </si>
  <si>
    <t>926</t>
  </si>
  <si>
    <t>92601</t>
  </si>
  <si>
    <t>środki pomocowe z EOG lub Mechanizmu Norweskiego</t>
  </si>
  <si>
    <t>razem dział 926</t>
  </si>
  <si>
    <t>OGÓŁEM:</t>
  </si>
  <si>
    <t>Przwodniczący Rady Miejskiej</t>
  </si>
  <si>
    <t>Grzegorz Wąsik</t>
  </si>
  <si>
    <t>Wymiana nawierzchni "mola" w Sielpi</t>
  </si>
  <si>
    <t>Załacznik Nr 1                                                                   do Uchwały Nr XXXIII/320/2006                Rady Miejskiej w Konskich                        z dnia 27 kwietnia 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</si>
</sst>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18">
      <alignment/>
      <protection/>
    </xf>
    <xf numFmtId="0" fontId="6" fillId="0" borderId="0" xfId="18" applyFont="1" applyAlignment="1">
      <alignment horizontal="center" vertical="center" wrapText="1"/>
      <protection/>
    </xf>
    <xf numFmtId="0" fontId="2" fillId="0" borderId="0" xfId="18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0" fontId="6" fillId="0" borderId="0" xfId="18" applyFont="1">
      <alignment/>
      <protection/>
    </xf>
    <xf numFmtId="0" fontId="6" fillId="0" borderId="1" xfId="18" applyFont="1" applyBorder="1">
      <alignment/>
      <protection/>
    </xf>
    <xf numFmtId="0" fontId="2" fillId="0" borderId="0" xfId="18" applyBorder="1">
      <alignment/>
      <protection/>
    </xf>
    <xf numFmtId="0" fontId="5" fillId="0" borderId="2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left" vertical="center" wrapText="1" indent="1"/>
      <protection/>
    </xf>
    <xf numFmtId="49" fontId="4" fillId="0" borderId="2" xfId="18" applyNumberFormat="1" applyFont="1" applyBorder="1" applyAlignment="1">
      <alignment horizontal="center" vertical="center" wrapText="1"/>
      <protection/>
    </xf>
    <xf numFmtId="3" fontId="4" fillId="0" borderId="2" xfId="18" applyNumberFormat="1" applyFont="1" applyBorder="1" applyAlignment="1">
      <alignment horizontal="right" vertical="center" wrapText="1"/>
      <protection/>
    </xf>
    <xf numFmtId="3" fontId="4" fillId="0" borderId="2" xfId="18" applyNumberFormat="1" applyFont="1" applyBorder="1" applyAlignment="1">
      <alignment horizontal="right" vertical="center" wrapText="1"/>
      <protection/>
    </xf>
    <xf numFmtId="3" fontId="4" fillId="0" borderId="2" xfId="18" applyNumberFormat="1" applyFont="1" applyBorder="1" applyAlignment="1">
      <alignment horizontal="center" vertical="center" wrapText="1"/>
      <protection/>
    </xf>
    <xf numFmtId="3" fontId="4" fillId="0" borderId="3" xfId="18" applyNumberFormat="1" applyFont="1" applyBorder="1" applyAlignment="1">
      <alignment horizontal="right" vertical="center" wrapText="1"/>
      <protection/>
    </xf>
    <xf numFmtId="3" fontId="4" fillId="0" borderId="3" xfId="18" applyNumberFormat="1" applyFont="1" applyBorder="1" applyAlignment="1">
      <alignment horizontal="right" vertical="center" wrapText="1"/>
      <protection/>
    </xf>
    <xf numFmtId="3" fontId="4" fillId="0" borderId="3" xfId="18" applyNumberFormat="1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left" vertical="center" wrapText="1" indent="1"/>
      <protection/>
    </xf>
    <xf numFmtId="0" fontId="5" fillId="0" borderId="5" xfId="18" applyFont="1" applyBorder="1" applyAlignment="1">
      <alignment horizontal="right" vertical="center" wrapText="1"/>
      <protection/>
    </xf>
    <xf numFmtId="0" fontId="5" fillId="0" borderId="6" xfId="18" applyFont="1" applyBorder="1" applyAlignment="1">
      <alignment horizontal="right" vertical="center" wrapText="1"/>
      <protection/>
    </xf>
    <xf numFmtId="3" fontId="5" fillId="0" borderId="2" xfId="18" applyNumberFormat="1" applyFont="1" applyBorder="1" applyAlignment="1">
      <alignment horizontal="right" vertical="center" wrapText="1"/>
      <protection/>
    </xf>
    <xf numFmtId="0" fontId="4" fillId="0" borderId="2" xfId="18" applyFont="1" applyBorder="1" applyAlignment="1">
      <alignment horizontal="left" vertical="center" wrapText="1" indent="1"/>
      <protection/>
    </xf>
    <xf numFmtId="49" fontId="4" fillId="0" borderId="2" xfId="18" applyNumberFormat="1" applyFont="1" applyBorder="1" applyAlignment="1">
      <alignment horizontal="center" vertical="center" wrapText="1"/>
      <protection/>
    </xf>
    <xf numFmtId="3" fontId="4" fillId="0" borderId="2" xfId="18" applyNumberFormat="1" applyFont="1" applyBorder="1" applyAlignment="1">
      <alignment horizontal="center" vertical="center" wrapText="1"/>
      <protection/>
    </xf>
    <xf numFmtId="3" fontId="7" fillId="0" borderId="2" xfId="18" applyNumberFormat="1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right" vertical="center" wrapText="1"/>
      <protection/>
    </xf>
    <xf numFmtId="0" fontId="4" fillId="0" borderId="6" xfId="18" applyFont="1" applyBorder="1" applyAlignment="1">
      <alignment horizontal="left" vertical="center" wrapText="1"/>
      <protection/>
    </xf>
    <xf numFmtId="0" fontId="4" fillId="0" borderId="2" xfId="18" applyFont="1" applyBorder="1" applyAlignment="1">
      <alignment horizontal="left" vertical="center" wrapText="1"/>
      <protection/>
    </xf>
    <xf numFmtId="0" fontId="4" fillId="0" borderId="2" xfId="18" applyFont="1" applyBorder="1" applyAlignment="1">
      <alignment horizontal="center" vertical="center"/>
      <protection/>
    </xf>
    <xf numFmtId="3" fontId="5" fillId="0" borderId="2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>
      <alignment/>
      <protection/>
    </xf>
    <xf numFmtId="3" fontId="2" fillId="0" borderId="0" xfId="18" applyNumberFormat="1">
      <alignment/>
      <protection/>
    </xf>
    <xf numFmtId="3" fontId="4" fillId="0" borderId="8" xfId="18" applyNumberFormat="1" applyFont="1" applyBorder="1" applyAlignment="1">
      <alignment horizontal="right" vertical="center" wrapText="1"/>
      <protection/>
    </xf>
    <xf numFmtId="3" fontId="4" fillId="0" borderId="3" xfId="18" applyNumberFormat="1" applyFont="1" applyBorder="1" applyAlignment="1">
      <alignment horizontal="right" vertical="center" wrapText="1"/>
      <protection/>
    </xf>
    <xf numFmtId="3" fontId="4" fillId="0" borderId="8" xfId="18" applyNumberFormat="1" applyFont="1" applyBorder="1" applyAlignment="1">
      <alignment horizontal="right" vertical="center" wrapText="1"/>
      <protection/>
    </xf>
    <xf numFmtId="3" fontId="4" fillId="0" borderId="3" xfId="18" applyNumberFormat="1" applyFont="1" applyBorder="1" applyAlignment="1">
      <alignment horizontal="right" vertical="center" wrapText="1"/>
      <protection/>
    </xf>
    <xf numFmtId="0" fontId="4" fillId="0" borderId="0" xfId="18" applyFont="1" applyAlignment="1">
      <alignment horizontal="left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right" vertical="center" wrapText="1"/>
      <protection/>
    </xf>
    <xf numFmtId="0" fontId="5" fillId="0" borderId="6" xfId="18" applyFont="1" applyBorder="1" applyAlignment="1">
      <alignment horizontal="right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2" fillId="0" borderId="0" xfId="18" applyAlignment="1">
      <alignment horizontal="center"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right" vertical="center" wrapText="1"/>
      <protection/>
    </xf>
    <xf numFmtId="0" fontId="6" fillId="0" borderId="7" xfId="18" applyFont="1" applyBorder="1" applyAlignment="1">
      <alignment horizontal="right" vertical="center" wrapText="1"/>
      <protection/>
    </xf>
    <xf numFmtId="0" fontId="6" fillId="0" borderId="6" xfId="18" applyFont="1" applyBorder="1" applyAlignment="1">
      <alignment horizontal="right" vertical="center" wrapText="1"/>
      <protection/>
    </xf>
    <xf numFmtId="0" fontId="4" fillId="0" borderId="8" xfId="18" applyFont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left" vertical="center" wrapText="1" indent="1"/>
      <protection/>
    </xf>
    <xf numFmtId="0" fontId="4" fillId="0" borderId="3" xfId="18" applyFont="1" applyBorder="1" applyAlignment="1">
      <alignment horizontal="left" vertical="center" wrapText="1" indent="1"/>
      <protection/>
    </xf>
    <xf numFmtId="0" fontId="4" fillId="0" borderId="8" xfId="18" applyFont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49" fontId="4" fillId="0" borderId="8" xfId="18" applyNumberFormat="1" applyFont="1" applyBorder="1" applyAlignment="1">
      <alignment horizontal="center" vertical="center" wrapText="1"/>
      <protection/>
    </xf>
    <xf numFmtId="49" fontId="4" fillId="0" borderId="3" xfId="18" applyNumberFormat="1" applyFont="1" applyBorder="1" applyAlignment="1">
      <alignment horizontal="center" vertical="center" wrapText="1"/>
      <protection/>
    </xf>
    <xf numFmtId="3" fontId="4" fillId="0" borderId="8" xfId="18" applyNumberFormat="1" applyFont="1" applyBorder="1" applyAlignment="1">
      <alignment horizontal="center" vertical="center" wrapText="1"/>
      <protection/>
    </xf>
    <xf numFmtId="3" fontId="4" fillId="0" borderId="3" xfId="18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inwestycje-wersja z 15.11.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E10" sqref="E10:E11"/>
    </sheetView>
  </sheetViews>
  <sheetFormatPr defaultColWidth="9.00390625" defaultRowHeight="12.75"/>
  <cols>
    <col min="1" max="1" width="4.125" style="1" customWidth="1"/>
    <col min="2" max="2" width="28.25390625" style="1" customWidth="1"/>
    <col min="3" max="3" width="12.625" style="1" customWidth="1"/>
    <col min="4" max="5" width="9.125" style="1" customWidth="1"/>
    <col min="6" max="6" width="12.25390625" style="1" customWidth="1"/>
    <col min="7" max="7" width="11.75390625" style="1" customWidth="1"/>
    <col min="8" max="8" width="7.375" style="1" customWidth="1"/>
    <col min="9" max="9" width="8.25390625" style="1" customWidth="1"/>
    <col min="10" max="10" width="9.25390625" style="1" customWidth="1"/>
    <col min="11" max="11" width="12.125" style="1" customWidth="1"/>
    <col min="12" max="16384" width="9.125" style="1" customWidth="1"/>
  </cols>
  <sheetData>
    <row r="1" spans="10:11" ht="59.25" customHeight="1">
      <c r="J1" s="42" t="s">
        <v>98</v>
      </c>
      <c r="K1" s="42"/>
    </row>
    <row r="2" spans="10:11" ht="54" customHeight="1">
      <c r="J2" s="52" t="s">
        <v>0</v>
      </c>
      <c r="K2" s="52"/>
    </row>
    <row r="3" spans="3:10" ht="20.25" customHeight="1">
      <c r="C3" s="56" t="s">
        <v>1</v>
      </c>
      <c r="D3" s="57"/>
      <c r="E3" s="57"/>
      <c r="F3" s="57"/>
      <c r="G3" s="57"/>
      <c r="H3" s="57"/>
      <c r="I3" s="57"/>
      <c r="J3" s="3"/>
    </row>
    <row r="4" ht="12.75">
      <c r="K4" s="4" t="s">
        <v>2</v>
      </c>
    </row>
    <row r="5" spans="1:12" ht="20.25" customHeight="1">
      <c r="A5" s="53" t="s">
        <v>3</v>
      </c>
      <c r="B5" s="53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8" t="s">
        <v>9</v>
      </c>
      <c r="H5" s="59"/>
      <c r="I5" s="59"/>
      <c r="J5" s="59"/>
      <c r="K5" s="60"/>
      <c r="L5" s="5"/>
    </row>
    <row r="6" spans="1:12" s="7" customFormat="1" ht="20.25" customHeight="1">
      <c r="A6" s="54"/>
      <c r="B6" s="54"/>
      <c r="C6" s="54"/>
      <c r="D6" s="54"/>
      <c r="E6" s="54"/>
      <c r="F6" s="54"/>
      <c r="G6" s="53" t="s">
        <v>10</v>
      </c>
      <c r="H6" s="53" t="s">
        <v>11</v>
      </c>
      <c r="I6" s="53" t="s">
        <v>12</v>
      </c>
      <c r="J6" s="58" t="s">
        <v>13</v>
      </c>
      <c r="K6" s="60"/>
      <c r="L6" s="6"/>
    </row>
    <row r="7" spans="1:12" ht="41.25" customHeight="1">
      <c r="A7" s="55"/>
      <c r="B7" s="55"/>
      <c r="C7" s="55"/>
      <c r="D7" s="55"/>
      <c r="E7" s="55"/>
      <c r="F7" s="55"/>
      <c r="G7" s="55"/>
      <c r="H7" s="55"/>
      <c r="I7" s="55"/>
      <c r="J7" s="8" t="s">
        <v>14</v>
      </c>
      <c r="K7" s="8" t="s">
        <v>15</v>
      </c>
      <c r="L7" s="5"/>
    </row>
    <row r="8" spans="1:11" ht="12.75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45" customHeight="1">
      <c r="A9" s="9" t="s">
        <v>16</v>
      </c>
      <c r="B9" s="11" t="s">
        <v>17</v>
      </c>
      <c r="C9" s="10" t="s">
        <v>18</v>
      </c>
      <c r="D9" s="12" t="s">
        <v>19</v>
      </c>
      <c r="E9" s="12" t="s">
        <v>20</v>
      </c>
      <c r="F9" s="13">
        <f>SUM(G9:J9)</f>
        <v>100000</v>
      </c>
      <c r="G9" s="14">
        <v>100000</v>
      </c>
      <c r="H9" s="15"/>
      <c r="I9" s="15"/>
      <c r="J9" s="15"/>
      <c r="K9" s="10"/>
    </row>
    <row r="10" spans="1:11" ht="17.25" customHeight="1">
      <c r="A10" s="64" t="s">
        <v>21</v>
      </c>
      <c r="B10" s="66" t="s">
        <v>22</v>
      </c>
      <c r="C10" s="68" t="s">
        <v>18</v>
      </c>
      <c r="D10" s="70" t="s">
        <v>19</v>
      </c>
      <c r="E10" s="70" t="s">
        <v>20</v>
      </c>
      <c r="F10" s="38">
        <f>G10+J10+J11</f>
        <v>1250252</v>
      </c>
      <c r="G10" s="40">
        <v>511173</v>
      </c>
      <c r="H10" s="72"/>
      <c r="I10" s="72"/>
      <c r="J10" s="14">
        <v>640535</v>
      </c>
      <c r="K10" s="10" t="s">
        <v>23</v>
      </c>
    </row>
    <row r="11" spans="1:11" ht="18.75" customHeight="1">
      <c r="A11" s="65"/>
      <c r="B11" s="67"/>
      <c r="C11" s="69"/>
      <c r="D11" s="71"/>
      <c r="E11" s="71"/>
      <c r="F11" s="39"/>
      <c r="G11" s="41"/>
      <c r="H11" s="73"/>
      <c r="I11" s="73"/>
      <c r="J11" s="14">
        <v>98544</v>
      </c>
      <c r="K11" s="10" t="s">
        <v>24</v>
      </c>
    </row>
    <row r="12" spans="1:11" ht="35.25" customHeight="1">
      <c r="A12" s="9" t="s">
        <v>25</v>
      </c>
      <c r="B12" s="19" t="s">
        <v>26</v>
      </c>
      <c r="C12" s="10" t="s">
        <v>18</v>
      </c>
      <c r="D12" s="12" t="s">
        <v>19</v>
      </c>
      <c r="E12" s="12" t="s">
        <v>20</v>
      </c>
      <c r="F12" s="16">
        <v>80000</v>
      </c>
      <c r="G12" s="17">
        <v>80000</v>
      </c>
      <c r="H12" s="18"/>
      <c r="I12" s="18"/>
      <c r="J12" s="14"/>
      <c r="K12" s="10"/>
    </row>
    <row r="13" spans="1:11" ht="37.5" customHeight="1">
      <c r="A13" s="9" t="s">
        <v>27</v>
      </c>
      <c r="B13" s="19" t="s">
        <v>28</v>
      </c>
      <c r="C13" s="10" t="s">
        <v>18</v>
      </c>
      <c r="D13" s="12" t="s">
        <v>19</v>
      </c>
      <c r="E13" s="12" t="s">
        <v>20</v>
      </c>
      <c r="F13" s="16">
        <v>30415</v>
      </c>
      <c r="G13" s="17">
        <v>30415</v>
      </c>
      <c r="H13" s="18"/>
      <c r="I13" s="18"/>
      <c r="J13" s="14"/>
      <c r="K13" s="10"/>
    </row>
    <row r="14" spans="1:11" ht="12.75" customHeight="1">
      <c r="A14" s="49" t="s">
        <v>29</v>
      </c>
      <c r="B14" s="50"/>
      <c r="C14" s="43"/>
      <c r="D14" s="44"/>
      <c r="E14" s="45"/>
      <c r="F14" s="22">
        <f>SUM(F9:F13)</f>
        <v>1460667</v>
      </c>
      <c r="G14" s="22">
        <f>SUM(G9:G13)</f>
        <v>721588</v>
      </c>
      <c r="H14" s="22">
        <f>SUM(H9:H13)</f>
        <v>0</v>
      </c>
      <c r="I14" s="22">
        <f>SUM(I9:I13)</f>
        <v>0</v>
      </c>
      <c r="J14" s="22">
        <f>SUM(J9:J13)</f>
        <v>739079</v>
      </c>
      <c r="K14" s="15"/>
    </row>
    <row r="15" spans="1:11" ht="45">
      <c r="A15" s="9" t="s">
        <v>30</v>
      </c>
      <c r="B15" s="23" t="s">
        <v>31</v>
      </c>
      <c r="C15" s="10" t="s">
        <v>32</v>
      </c>
      <c r="D15" s="12" t="s">
        <v>33</v>
      </c>
      <c r="E15" s="12" t="s">
        <v>34</v>
      </c>
      <c r="F15" s="14">
        <v>618400</v>
      </c>
      <c r="G15" s="14">
        <v>618400</v>
      </c>
      <c r="H15" s="15"/>
      <c r="I15" s="15"/>
      <c r="J15" s="14"/>
      <c r="K15" s="15"/>
    </row>
    <row r="16" spans="1:11" ht="45">
      <c r="A16" s="9" t="s">
        <v>35</v>
      </c>
      <c r="B16" s="23" t="s">
        <v>36</v>
      </c>
      <c r="C16" s="10" t="s">
        <v>32</v>
      </c>
      <c r="D16" s="12" t="s">
        <v>33</v>
      </c>
      <c r="E16" s="12" t="s">
        <v>34</v>
      </c>
      <c r="F16" s="14">
        <v>200000</v>
      </c>
      <c r="G16" s="14">
        <v>200000</v>
      </c>
      <c r="H16" s="15"/>
      <c r="I16" s="15"/>
      <c r="J16" s="14"/>
      <c r="K16" s="15"/>
    </row>
    <row r="17" spans="1:11" ht="33.75">
      <c r="A17" s="9" t="s">
        <v>37</v>
      </c>
      <c r="B17" s="23" t="s">
        <v>38</v>
      </c>
      <c r="C17" s="10" t="s">
        <v>39</v>
      </c>
      <c r="D17" s="12" t="s">
        <v>33</v>
      </c>
      <c r="E17" s="12" t="s">
        <v>40</v>
      </c>
      <c r="F17" s="14">
        <f>SUM(G17:J17)</f>
        <v>116919</v>
      </c>
      <c r="G17" s="14">
        <v>116919</v>
      </c>
      <c r="H17" s="15"/>
      <c r="I17" s="15"/>
      <c r="J17" s="15"/>
      <c r="K17" s="15"/>
    </row>
    <row r="18" spans="1:11" ht="33.75">
      <c r="A18" s="9">
        <v>8</v>
      </c>
      <c r="B18" s="23" t="s">
        <v>41</v>
      </c>
      <c r="C18" s="10" t="s">
        <v>39</v>
      </c>
      <c r="D18" s="12" t="s">
        <v>33</v>
      </c>
      <c r="E18" s="12" t="s">
        <v>40</v>
      </c>
      <c r="F18" s="14">
        <v>50000</v>
      </c>
      <c r="G18" s="14">
        <v>50000</v>
      </c>
      <c r="H18" s="15"/>
      <c r="I18" s="15"/>
      <c r="J18" s="15"/>
      <c r="K18" s="15"/>
    </row>
    <row r="19" spans="1:11" ht="12.75">
      <c r="A19" s="9" t="s">
        <v>42</v>
      </c>
      <c r="B19" s="23" t="s">
        <v>43</v>
      </c>
      <c r="C19" s="10" t="s">
        <v>18</v>
      </c>
      <c r="D19" s="12" t="s">
        <v>33</v>
      </c>
      <c r="E19" s="12" t="s">
        <v>44</v>
      </c>
      <c r="F19" s="14">
        <v>27405</v>
      </c>
      <c r="G19" s="14">
        <v>27405</v>
      </c>
      <c r="H19" s="15"/>
      <c r="I19" s="15"/>
      <c r="J19" s="15"/>
      <c r="K19" s="15"/>
    </row>
    <row r="20" spans="1:11" ht="38.25" customHeight="1">
      <c r="A20" s="9" t="s">
        <v>45</v>
      </c>
      <c r="B20" s="23" t="s">
        <v>46</v>
      </c>
      <c r="C20" s="9" t="s">
        <v>18</v>
      </c>
      <c r="D20" s="24" t="s">
        <v>33</v>
      </c>
      <c r="E20" s="24" t="s">
        <v>44</v>
      </c>
      <c r="F20" s="14">
        <f>SUM(G20:J20)</f>
        <v>494000</v>
      </c>
      <c r="G20" s="13">
        <f>494000-J20</f>
        <v>164655.3</v>
      </c>
      <c r="H20" s="25"/>
      <c r="I20" s="25"/>
      <c r="J20" s="13">
        <v>329344.7</v>
      </c>
      <c r="K20" s="9" t="s">
        <v>47</v>
      </c>
    </row>
    <row r="21" spans="1:11" ht="78" customHeight="1">
      <c r="A21" s="9" t="s">
        <v>48</v>
      </c>
      <c r="B21" s="23" t="s">
        <v>49</v>
      </c>
      <c r="C21" s="10" t="s">
        <v>18</v>
      </c>
      <c r="D21" s="12" t="s">
        <v>33</v>
      </c>
      <c r="E21" s="12" t="s">
        <v>44</v>
      </c>
      <c r="F21" s="14">
        <v>300000</v>
      </c>
      <c r="G21" s="14">
        <v>300000</v>
      </c>
      <c r="H21" s="15"/>
      <c r="I21" s="15"/>
      <c r="J21" s="15"/>
      <c r="K21" s="15"/>
    </row>
    <row r="22" spans="1:11" ht="26.25" customHeight="1">
      <c r="A22" s="9" t="s">
        <v>50</v>
      </c>
      <c r="B22" s="23" t="s">
        <v>97</v>
      </c>
      <c r="C22" s="10" t="s">
        <v>18</v>
      </c>
      <c r="D22" s="12" t="s">
        <v>33</v>
      </c>
      <c r="E22" s="12" t="s">
        <v>44</v>
      </c>
      <c r="F22" s="14">
        <v>100000</v>
      </c>
      <c r="G22" s="14">
        <v>100000</v>
      </c>
      <c r="H22" s="15"/>
      <c r="I22" s="15"/>
      <c r="J22" s="15"/>
      <c r="K22" s="15"/>
    </row>
    <row r="23" spans="1:11" ht="40.5" customHeight="1">
      <c r="A23" s="9" t="s">
        <v>51</v>
      </c>
      <c r="B23" s="23" t="s">
        <v>52</v>
      </c>
      <c r="C23" s="10" t="s">
        <v>18</v>
      </c>
      <c r="D23" s="12" t="s">
        <v>33</v>
      </c>
      <c r="E23" s="12" t="s">
        <v>44</v>
      </c>
      <c r="F23" s="14">
        <v>50000</v>
      </c>
      <c r="G23" s="14">
        <v>50000</v>
      </c>
      <c r="H23" s="15"/>
      <c r="I23" s="15"/>
      <c r="J23" s="15"/>
      <c r="K23" s="15"/>
    </row>
    <row r="24" spans="1:11" ht="33.75" customHeight="1">
      <c r="A24" s="9" t="s">
        <v>53</v>
      </c>
      <c r="B24" s="23" t="s">
        <v>54</v>
      </c>
      <c r="C24" s="10" t="s">
        <v>18</v>
      </c>
      <c r="D24" s="12" t="s">
        <v>33</v>
      </c>
      <c r="E24" s="12" t="s">
        <v>44</v>
      </c>
      <c r="F24" s="14">
        <f>SUM(G24:J24)</f>
        <v>200000</v>
      </c>
      <c r="G24" s="14">
        <v>200000</v>
      </c>
      <c r="H24" s="15"/>
      <c r="I24" s="15"/>
      <c r="J24" s="15"/>
      <c r="K24" s="15"/>
    </row>
    <row r="25" spans="1:11" ht="33.75" customHeight="1">
      <c r="A25" s="9" t="s">
        <v>55</v>
      </c>
      <c r="B25" s="23" t="s">
        <v>56</v>
      </c>
      <c r="C25" s="10" t="s">
        <v>18</v>
      </c>
      <c r="D25" s="12" t="s">
        <v>33</v>
      </c>
      <c r="E25" s="12" t="s">
        <v>57</v>
      </c>
      <c r="F25" s="14">
        <f>SUM(G25:J25)</f>
        <v>250000</v>
      </c>
      <c r="G25" s="14">
        <v>250000</v>
      </c>
      <c r="H25" s="15"/>
      <c r="I25" s="15"/>
      <c r="J25" s="15"/>
      <c r="K25" s="15"/>
    </row>
    <row r="26" spans="1:11" ht="44.25" customHeight="1">
      <c r="A26" s="9" t="s">
        <v>58</v>
      </c>
      <c r="B26" s="23" t="s">
        <v>59</v>
      </c>
      <c r="C26" s="10" t="s">
        <v>18</v>
      </c>
      <c r="D26" s="12" t="s">
        <v>33</v>
      </c>
      <c r="E26" s="12" t="s">
        <v>57</v>
      </c>
      <c r="F26" s="14">
        <f>SUM(G26:J26)</f>
        <v>50000</v>
      </c>
      <c r="G26" s="14">
        <v>50000</v>
      </c>
      <c r="H26" s="26"/>
      <c r="I26" s="15"/>
      <c r="J26" s="15"/>
      <c r="K26" s="15"/>
    </row>
    <row r="27" spans="1:11" ht="15.75" customHeight="1">
      <c r="A27" s="49" t="s">
        <v>60</v>
      </c>
      <c r="B27" s="50"/>
      <c r="C27" s="43"/>
      <c r="D27" s="44"/>
      <c r="E27" s="45"/>
      <c r="F27" s="22">
        <f>SUM(F15:F26)</f>
        <v>2456724</v>
      </c>
      <c r="G27" s="22">
        <f>SUM(G15:G26)</f>
        <v>2127379.3</v>
      </c>
      <c r="H27" s="22">
        <f>SUM(H15:H26)</f>
        <v>0</v>
      </c>
      <c r="I27" s="22">
        <f>SUM(I15:I26)</f>
        <v>0</v>
      </c>
      <c r="J27" s="22">
        <f>SUM(J15:J26)</f>
        <v>329344.7</v>
      </c>
      <c r="K27" s="15"/>
    </row>
    <row r="28" spans="1:11" ht="15.75" customHeight="1">
      <c r="A28" s="9" t="s">
        <v>61</v>
      </c>
      <c r="B28" s="23" t="s">
        <v>62</v>
      </c>
      <c r="C28" s="9" t="s">
        <v>18</v>
      </c>
      <c r="D28" s="24" t="s">
        <v>63</v>
      </c>
      <c r="E28" s="24" t="s">
        <v>64</v>
      </c>
      <c r="F28" s="13">
        <f>SUM(G28:J28)</f>
        <v>200000</v>
      </c>
      <c r="G28" s="13">
        <v>200000</v>
      </c>
      <c r="H28" s="25"/>
      <c r="I28" s="25"/>
      <c r="J28" s="25"/>
      <c r="K28" s="25"/>
    </row>
    <row r="29" spans="1:11" ht="15.75" customHeight="1">
      <c r="A29" s="49" t="s">
        <v>65</v>
      </c>
      <c r="B29" s="50"/>
      <c r="C29" s="46"/>
      <c r="D29" s="47"/>
      <c r="E29" s="48"/>
      <c r="F29" s="22">
        <f>SUM(F28:F28)</f>
        <v>200000</v>
      </c>
      <c r="G29" s="22">
        <f>SUM(G28:G28)</f>
        <v>200000</v>
      </c>
      <c r="H29" s="22">
        <f>SUM(H28:H28)</f>
        <v>0</v>
      </c>
      <c r="I29" s="22">
        <f>SUM(I28:I28)</f>
        <v>0</v>
      </c>
      <c r="J29" s="22">
        <f>SUM(J28:J28)</f>
        <v>0</v>
      </c>
      <c r="K29" s="25"/>
    </row>
    <row r="30" spans="1:11" ht="12.75">
      <c r="A30" s="9">
        <v>18</v>
      </c>
      <c r="B30" s="23" t="s">
        <v>66</v>
      </c>
      <c r="C30" s="9" t="s">
        <v>18</v>
      </c>
      <c r="D30" s="24" t="s">
        <v>67</v>
      </c>
      <c r="E30" s="24" t="s">
        <v>68</v>
      </c>
      <c r="F30" s="13">
        <f>SUM(G30:J30)</f>
        <v>35000</v>
      </c>
      <c r="G30" s="13">
        <v>35000</v>
      </c>
      <c r="H30" s="25"/>
      <c r="I30" s="25"/>
      <c r="J30" s="25"/>
      <c r="K30" s="25"/>
    </row>
    <row r="31" spans="1:11" ht="12.75">
      <c r="A31" s="9">
        <v>19</v>
      </c>
      <c r="B31" s="23" t="s">
        <v>69</v>
      </c>
      <c r="C31" s="9" t="s">
        <v>18</v>
      </c>
      <c r="D31" s="24" t="s">
        <v>67</v>
      </c>
      <c r="E31" s="24" t="s">
        <v>68</v>
      </c>
      <c r="F31" s="13">
        <f>SUM(G31:J31)</f>
        <v>50000</v>
      </c>
      <c r="G31" s="13">
        <v>50000</v>
      </c>
      <c r="H31" s="25"/>
      <c r="I31" s="25"/>
      <c r="J31" s="25"/>
      <c r="K31" s="25"/>
    </row>
    <row r="32" spans="1:11" ht="15.75" customHeight="1">
      <c r="A32" s="49" t="s">
        <v>70</v>
      </c>
      <c r="B32" s="50"/>
      <c r="C32" s="46"/>
      <c r="D32" s="47"/>
      <c r="E32" s="48"/>
      <c r="F32" s="22">
        <f>SUM(F30:F31)</f>
        <v>85000</v>
      </c>
      <c r="G32" s="22">
        <f>SUM(G30:G31)</f>
        <v>85000</v>
      </c>
      <c r="H32" s="22">
        <f>SUM(H30:H31)</f>
        <v>0</v>
      </c>
      <c r="I32" s="22">
        <f>SUM(I30:I31)</f>
        <v>0</v>
      </c>
      <c r="J32" s="22">
        <f>SUM(J30:J31)</f>
        <v>0</v>
      </c>
      <c r="K32" s="25"/>
    </row>
    <row r="33" spans="1:11" ht="26.25" customHeight="1">
      <c r="A33" s="9">
        <v>20</v>
      </c>
      <c r="B33" s="11" t="s">
        <v>71</v>
      </c>
      <c r="C33" s="10" t="s">
        <v>18</v>
      </c>
      <c r="D33" s="12" t="s">
        <v>72</v>
      </c>
      <c r="E33" s="12" t="s">
        <v>73</v>
      </c>
      <c r="F33" s="14">
        <f>SUM(G33:J33)</f>
        <v>20000</v>
      </c>
      <c r="G33" s="14">
        <v>20000</v>
      </c>
      <c r="H33" s="15"/>
      <c r="I33" s="15"/>
      <c r="J33" s="15"/>
      <c r="K33" s="15"/>
    </row>
    <row r="34" spans="1:11" ht="15" customHeight="1">
      <c r="A34" s="49" t="s">
        <v>74</v>
      </c>
      <c r="B34" s="50"/>
      <c r="C34" s="43"/>
      <c r="D34" s="44"/>
      <c r="E34" s="45"/>
      <c r="F34" s="22">
        <f>SUM(F33:F33)</f>
        <v>20000</v>
      </c>
      <c r="G34" s="22">
        <f>SUM(G33:G33)</f>
        <v>20000</v>
      </c>
      <c r="H34" s="22">
        <f>SUM(H33:H33)</f>
        <v>0</v>
      </c>
      <c r="I34" s="22">
        <f>SUM(I33:I33)</f>
        <v>0</v>
      </c>
      <c r="J34" s="22">
        <f>SUM(J33:J33)</f>
        <v>0</v>
      </c>
      <c r="K34" s="15"/>
    </row>
    <row r="35" spans="1:11" ht="33.75" customHeight="1">
      <c r="A35" s="30" t="s">
        <v>75</v>
      </c>
      <c r="B35" s="31" t="s">
        <v>76</v>
      </c>
      <c r="C35" s="9" t="s">
        <v>18</v>
      </c>
      <c r="D35" s="9">
        <v>801</v>
      </c>
      <c r="E35" s="9">
        <v>80101</v>
      </c>
      <c r="F35" s="13">
        <v>50000</v>
      </c>
      <c r="G35" s="13">
        <v>50000</v>
      </c>
      <c r="H35" s="13"/>
      <c r="I35" s="13"/>
      <c r="J35" s="13"/>
      <c r="K35" s="25"/>
    </row>
    <row r="36" spans="1:11" ht="36" customHeight="1">
      <c r="A36" s="9">
        <v>22</v>
      </c>
      <c r="B36" s="11" t="s">
        <v>77</v>
      </c>
      <c r="C36" s="10" t="s">
        <v>18</v>
      </c>
      <c r="D36" s="12" t="s">
        <v>78</v>
      </c>
      <c r="E36" s="12" t="s">
        <v>79</v>
      </c>
      <c r="F36" s="14">
        <f>SUM(G36:J36)</f>
        <v>140000</v>
      </c>
      <c r="G36" s="14">
        <v>90000</v>
      </c>
      <c r="H36" s="15"/>
      <c r="I36" s="14">
        <v>50000</v>
      </c>
      <c r="J36" s="15"/>
      <c r="K36" s="9" t="s">
        <v>80</v>
      </c>
    </row>
    <row r="37" spans="1:11" ht="12.75" customHeight="1">
      <c r="A37" s="49" t="s">
        <v>81</v>
      </c>
      <c r="B37" s="50"/>
      <c r="C37" s="43"/>
      <c r="D37" s="44"/>
      <c r="E37" s="45"/>
      <c r="F37" s="22">
        <f>SUM(F35:F36)</f>
        <v>190000</v>
      </c>
      <c r="G37" s="22">
        <f>SUM(G35:G36)</f>
        <v>140000</v>
      </c>
      <c r="H37" s="22">
        <f>SUM(H35:H36)</f>
        <v>0</v>
      </c>
      <c r="I37" s="22">
        <f>SUM(I35:I36)</f>
        <v>50000</v>
      </c>
      <c r="J37" s="22">
        <f>SUM(J35:J36)</f>
        <v>0</v>
      </c>
      <c r="K37" s="15"/>
    </row>
    <row r="38" spans="1:11" ht="12.75">
      <c r="A38" s="9">
        <v>23</v>
      </c>
      <c r="B38" s="23" t="s">
        <v>69</v>
      </c>
      <c r="C38" s="9" t="s">
        <v>82</v>
      </c>
      <c r="D38" s="24" t="s">
        <v>83</v>
      </c>
      <c r="E38" s="24" t="s">
        <v>84</v>
      </c>
      <c r="F38" s="13">
        <f>SUM(G38:J38)</f>
        <v>3500</v>
      </c>
      <c r="G38" s="13">
        <v>3500</v>
      </c>
      <c r="H38" s="25"/>
      <c r="I38" s="25"/>
      <c r="J38" s="25"/>
      <c r="K38" s="9"/>
    </row>
    <row r="39" spans="1:11" ht="12.75" customHeight="1">
      <c r="A39" s="49" t="s">
        <v>85</v>
      </c>
      <c r="B39" s="50"/>
      <c r="C39" s="46"/>
      <c r="D39" s="47"/>
      <c r="E39" s="48"/>
      <c r="F39" s="22">
        <f>SUM(F38)</f>
        <v>3500</v>
      </c>
      <c r="G39" s="22">
        <f>SUM(G38)</f>
        <v>3500</v>
      </c>
      <c r="H39" s="22">
        <f>SUM(H38)</f>
        <v>0</v>
      </c>
      <c r="I39" s="22">
        <f>SUM(I38)</f>
        <v>0</v>
      </c>
      <c r="J39" s="22">
        <f>SUM(J38)</f>
        <v>0</v>
      </c>
      <c r="K39" s="25"/>
    </row>
    <row r="40" spans="1:11" ht="42.75" customHeight="1">
      <c r="A40" s="30">
        <v>24</v>
      </c>
      <c r="B40" s="32" t="s">
        <v>86</v>
      </c>
      <c r="C40" s="9" t="s">
        <v>18</v>
      </c>
      <c r="D40" s="9">
        <v>900</v>
      </c>
      <c r="E40" s="9">
        <v>90001</v>
      </c>
      <c r="F40" s="13">
        <v>23180</v>
      </c>
      <c r="G40" s="13">
        <v>23180</v>
      </c>
      <c r="H40" s="13"/>
      <c r="I40" s="13"/>
      <c r="J40" s="13"/>
      <c r="K40" s="25"/>
    </row>
    <row r="41" spans="1:11" ht="24" customHeight="1">
      <c r="A41" s="30">
        <v>25</v>
      </c>
      <c r="B41" s="32" t="s">
        <v>87</v>
      </c>
      <c r="C41" s="9" t="s">
        <v>18</v>
      </c>
      <c r="D41" s="9">
        <v>900</v>
      </c>
      <c r="E41" s="9">
        <v>90001</v>
      </c>
      <c r="F41" s="13">
        <v>80000</v>
      </c>
      <c r="G41" s="13">
        <v>80000</v>
      </c>
      <c r="H41" s="13"/>
      <c r="I41" s="13"/>
      <c r="J41" s="13"/>
      <c r="K41" s="25"/>
    </row>
    <row r="42" spans="1:11" ht="12.75" customHeight="1">
      <c r="A42" s="20"/>
      <c r="B42" s="21" t="s">
        <v>88</v>
      </c>
      <c r="C42" s="27"/>
      <c r="D42" s="28"/>
      <c r="E42" s="29"/>
      <c r="F42" s="22">
        <f>SUM(F40:F41)</f>
        <v>103180</v>
      </c>
      <c r="G42" s="22">
        <f>SUM(G40:G41)</f>
        <v>103180</v>
      </c>
      <c r="H42" s="22">
        <f>SUM(H40:H41)</f>
        <v>0</v>
      </c>
      <c r="I42" s="22">
        <f>SUM(I40:I41)</f>
        <v>0</v>
      </c>
      <c r="J42" s="22">
        <f>SUM(J40:J41)</f>
        <v>0</v>
      </c>
      <c r="K42" s="25"/>
    </row>
    <row r="43" spans="1:11" ht="58.5" customHeight="1">
      <c r="A43" s="9">
        <v>26</v>
      </c>
      <c r="B43" s="11" t="s">
        <v>89</v>
      </c>
      <c r="C43" s="33" t="s">
        <v>18</v>
      </c>
      <c r="D43" s="12" t="s">
        <v>90</v>
      </c>
      <c r="E43" s="12" t="s">
        <v>91</v>
      </c>
      <c r="F43" s="14">
        <f>SUM(G43:J43)</f>
        <v>726817.9999999999</v>
      </c>
      <c r="G43" s="14">
        <f>726818*0.15</f>
        <v>109022.7</v>
      </c>
      <c r="H43" s="15"/>
      <c r="I43" s="15"/>
      <c r="J43" s="14">
        <f>726818*0.85</f>
        <v>617795.2999999999</v>
      </c>
      <c r="K43" s="10" t="s">
        <v>92</v>
      </c>
    </row>
    <row r="44" spans="1:11" ht="12.75" customHeight="1">
      <c r="A44" s="49" t="s">
        <v>93</v>
      </c>
      <c r="B44" s="50"/>
      <c r="C44" s="43"/>
      <c r="D44" s="44"/>
      <c r="E44" s="45"/>
      <c r="F44" s="22">
        <f>SUM(F43)</f>
        <v>726817.9999999999</v>
      </c>
      <c r="G44" s="22">
        <f>SUM(G43)</f>
        <v>109022.7</v>
      </c>
      <c r="H44" s="22">
        <f>SUM(H43)</f>
        <v>0</v>
      </c>
      <c r="I44" s="22">
        <f>SUM(I43)</f>
        <v>0</v>
      </c>
      <c r="J44" s="22">
        <f>SUM(J43)</f>
        <v>617795.2999999999</v>
      </c>
      <c r="K44" s="15"/>
    </row>
    <row r="45" spans="1:11" ht="24.75" customHeight="1">
      <c r="A45" s="61" t="s">
        <v>94</v>
      </c>
      <c r="B45" s="62"/>
      <c r="C45" s="62"/>
      <c r="D45" s="62"/>
      <c r="E45" s="63"/>
      <c r="F45" s="22">
        <f>F14+F27+F29+F32+F34+F37+F39+F44+F42</f>
        <v>5245889</v>
      </c>
      <c r="G45" s="22">
        <f>G14+G27+G29+G32+G34+G37+G39+G44+G42</f>
        <v>3509670</v>
      </c>
      <c r="H45" s="22">
        <f>H14+H27+H29+H32+H34+H37+H39+H44+H42</f>
        <v>0</v>
      </c>
      <c r="I45" s="22">
        <f>I14+I27+I29+I32+I34+I37+I39+I44+I42</f>
        <v>50000</v>
      </c>
      <c r="J45" s="22">
        <f>J14+J27+J29+J32+J34+J37+J39+J44+J42</f>
        <v>1686219</v>
      </c>
      <c r="K45" s="34"/>
    </row>
    <row r="46" ht="19.5" customHeight="1"/>
    <row r="47" spans="7:11" ht="12.75" customHeight="1">
      <c r="G47" s="51" t="s">
        <v>95</v>
      </c>
      <c r="H47" s="51"/>
      <c r="I47" s="51"/>
      <c r="J47" s="35"/>
      <c r="K47" s="35"/>
    </row>
    <row r="48" spans="7:11" ht="12.75">
      <c r="G48" s="36"/>
      <c r="H48" s="36"/>
      <c r="I48" s="36"/>
      <c r="J48" s="36"/>
      <c r="K48" s="36"/>
    </row>
    <row r="49" spans="7:11" ht="12.75" customHeight="1">
      <c r="G49" s="51" t="s">
        <v>96</v>
      </c>
      <c r="H49" s="51"/>
      <c r="I49" s="51"/>
      <c r="J49" s="35"/>
      <c r="K49" s="35"/>
    </row>
    <row r="51" spans="6:11" ht="12.75">
      <c r="F51" s="37"/>
      <c r="H51" s="2"/>
      <c r="I51" s="3"/>
      <c r="J51" s="3"/>
      <c r="K51" s="3"/>
    </row>
    <row r="52" spans="5:6" ht="12.75">
      <c r="E52" s="37"/>
      <c r="F52" s="37"/>
    </row>
  </sheetData>
  <mergeCells count="42">
    <mergeCell ref="E10:E11"/>
    <mergeCell ref="F10:F11"/>
    <mergeCell ref="G10:G11"/>
    <mergeCell ref="H10:H11"/>
    <mergeCell ref="A10:A11"/>
    <mergeCell ref="B10:B11"/>
    <mergeCell ref="C10:C11"/>
    <mergeCell ref="D10:D11"/>
    <mergeCell ref="A14:B14"/>
    <mergeCell ref="A27:B27"/>
    <mergeCell ref="A34:B34"/>
    <mergeCell ref="A29:B29"/>
    <mergeCell ref="A32:B32"/>
    <mergeCell ref="B5:B7"/>
    <mergeCell ref="A5:A7"/>
    <mergeCell ref="E5:E7"/>
    <mergeCell ref="D5:D7"/>
    <mergeCell ref="C5:C7"/>
    <mergeCell ref="G49:I49"/>
    <mergeCell ref="J2:K2"/>
    <mergeCell ref="F5:F7"/>
    <mergeCell ref="G6:G7"/>
    <mergeCell ref="H6:H7"/>
    <mergeCell ref="I6:I7"/>
    <mergeCell ref="C3:I3"/>
    <mergeCell ref="G5:K5"/>
    <mergeCell ref="J6:K6"/>
    <mergeCell ref="A45:E45"/>
    <mergeCell ref="A39:B39"/>
    <mergeCell ref="G47:I47"/>
    <mergeCell ref="A44:B44"/>
    <mergeCell ref="A37:B37"/>
    <mergeCell ref="J1:K1"/>
    <mergeCell ref="C14:E14"/>
    <mergeCell ref="C44:E44"/>
    <mergeCell ref="C37:E37"/>
    <mergeCell ref="C34:E34"/>
    <mergeCell ref="C27:E27"/>
    <mergeCell ref="C29:E29"/>
    <mergeCell ref="C32:E32"/>
    <mergeCell ref="C39:E39"/>
    <mergeCell ref="I10:I11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Końskie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Gierczyńska</dc:creator>
  <cp:keywords/>
  <dc:description/>
  <cp:lastModifiedBy>Stanisława Gierczyńska</cp:lastModifiedBy>
  <cp:lastPrinted>2006-04-24T12:56:25Z</cp:lastPrinted>
  <dcterms:created xsi:type="dcterms:W3CDTF">2006-04-24T12:47:03Z</dcterms:created>
  <dcterms:modified xsi:type="dcterms:W3CDTF">2006-05-05T08:36:30Z</dcterms:modified>
  <cp:category/>
  <cp:version/>
  <cp:contentType/>
  <cp:contentStatus/>
</cp:coreProperties>
</file>